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zivatel1\Desktop\PD na výzvy-Ganovsky\VO SadynTorysou-rad 4-1,6-1\"/>
    </mc:Choice>
  </mc:AlternateContent>
  <bookViews>
    <workbookView xWindow="-15" yWindow="-15" windowWidth="28860" windowHeight="6060" tabRatio="636" firstSheet="1" activeTab="2"/>
  </bookViews>
  <sheets>
    <sheet name="a) Rozpočet projektu PZ_ŽoNFP" sheetId="19" state="hidden" r:id="rId1"/>
    <sheet name="Sumar" sheetId="26" r:id="rId2"/>
    <sheet name="Všeobcné položky - Výkaz A" sheetId="25" r:id="rId3"/>
    <sheet name="d) Pozemky" sheetId="20" state="hidden" r:id="rId4"/>
    <sheet name="Zdroj" sheetId="9" state="hidden" r:id="rId5"/>
    <sheet name="Hárok2" sheetId="17" state="hidden" r:id="rId6"/>
    <sheet name="Hárok3" sheetId="18" state="hidden" r:id="rId7"/>
    <sheet name="Výkaz - výmer" sheetId="24" r:id="rId8"/>
  </sheets>
  <definedNames>
    <definedName name="_xlnm._FilterDatabase" localSheetId="1" hidden="1">#REF!</definedName>
    <definedName name="_xlnm._FilterDatabase" hidden="1">#REF!</definedName>
    <definedName name="fakt1R" localSheetId="1">#REF!</definedName>
    <definedName name="fakt1R">#REF!</definedName>
    <definedName name="ghghjgh">#REF!</definedName>
    <definedName name="hjkz">#REF!</definedName>
    <definedName name="_xlnm.Print_Area" localSheetId="0">'a) Rozpočet projektu PZ_ŽoNFP'!$A$3:$O$71</definedName>
    <definedName name="_xlnm.Print_Area" localSheetId="1">Sumar!$A$2:$E$35</definedName>
    <definedName name="_xlnm.Print_Area" localSheetId="2">'Všeobcné položky - Výkaz A'!$A$1:$D$13</definedName>
    <definedName name="_xlnm.Print_Area" localSheetId="4">Zdroj!$A$1:$J$15</definedName>
  </definedNames>
  <calcPr calcId="152511" fullPrecision="0"/>
</workbook>
</file>

<file path=xl/calcChain.xml><?xml version="1.0" encoding="utf-8"?>
<calcChain xmlns="http://schemas.openxmlformats.org/spreadsheetml/2006/main">
  <c r="D9" i="25" l="1"/>
  <c r="D11" i="26" s="1"/>
  <c r="F9" i="24" l="1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8" i="24"/>
  <c r="F74" i="24" l="1"/>
  <c r="D12" i="26" s="1"/>
  <c r="D13" i="26" s="1"/>
  <c r="O12" i="19"/>
  <c r="D14" i="26" l="1"/>
  <c r="D15" i="26" s="1"/>
  <c r="H44" i="19"/>
  <c r="C18" i="26" l="1"/>
  <c r="C19" i="26" s="1"/>
  <c r="H14" i="20"/>
  <c r="M47" i="19" l="1"/>
  <c r="H46" i="19"/>
  <c r="I46" i="19" s="1"/>
  <c r="H45" i="19"/>
  <c r="J45" i="19" s="1"/>
  <c r="L44" i="19"/>
  <c r="H40" i="19"/>
  <c r="L39" i="19"/>
  <c r="K39" i="19"/>
  <c r="J39" i="19"/>
  <c r="I39" i="19"/>
  <c r="F39" i="19"/>
  <c r="G39" i="19" s="1"/>
  <c r="M39" i="19" s="1"/>
  <c r="L38" i="19"/>
  <c r="K38" i="19"/>
  <c r="J38" i="19"/>
  <c r="I38" i="19"/>
  <c r="F38" i="19"/>
  <c r="G38" i="19" s="1"/>
  <c r="M38" i="19" s="1"/>
  <c r="L37" i="19"/>
  <c r="K37" i="19"/>
  <c r="J37" i="19"/>
  <c r="I37" i="19"/>
  <c r="F37" i="19"/>
  <c r="H33" i="19"/>
  <c r="L32" i="19"/>
  <c r="K32" i="19"/>
  <c r="J32" i="19"/>
  <c r="I32" i="19"/>
  <c r="F32" i="19"/>
  <c r="G32" i="19" s="1"/>
  <c r="M32" i="19" s="1"/>
  <c r="L31" i="19"/>
  <c r="K31" i="19"/>
  <c r="J31" i="19"/>
  <c r="I31" i="19"/>
  <c r="F31" i="19"/>
  <c r="G31" i="19" s="1"/>
  <c r="M31" i="19" s="1"/>
  <c r="L30" i="19"/>
  <c r="K30" i="19"/>
  <c r="J30" i="19"/>
  <c r="I30" i="19"/>
  <c r="F30" i="19"/>
  <c r="G30" i="19" s="1"/>
  <c r="M30" i="19" s="1"/>
  <c r="L29" i="19"/>
  <c r="K29" i="19"/>
  <c r="J29" i="19"/>
  <c r="I29" i="19"/>
  <c r="F29" i="19"/>
  <c r="G29" i="19" s="1"/>
  <c r="M29" i="19" s="1"/>
  <c r="L28" i="19"/>
  <c r="K28" i="19"/>
  <c r="J28" i="19"/>
  <c r="I28" i="19"/>
  <c r="F28" i="19"/>
  <c r="G28" i="19" s="1"/>
  <c r="M28" i="19" s="1"/>
  <c r="L27" i="19"/>
  <c r="K27" i="19"/>
  <c r="J27" i="19"/>
  <c r="I27" i="19"/>
  <c r="F27" i="19"/>
  <c r="H24" i="19"/>
  <c r="H34" i="19" s="1"/>
  <c r="L23" i="19"/>
  <c r="K23" i="19"/>
  <c r="J23" i="19"/>
  <c r="I23" i="19"/>
  <c r="F23" i="19"/>
  <c r="G23" i="19" s="1"/>
  <c r="M23" i="19" s="1"/>
  <c r="L22" i="19"/>
  <c r="K22" i="19"/>
  <c r="J22" i="19"/>
  <c r="I22" i="19"/>
  <c r="F22" i="19"/>
  <c r="G22" i="19" s="1"/>
  <c r="M22" i="19" s="1"/>
  <c r="M21" i="19"/>
  <c r="L21" i="19"/>
  <c r="K21" i="19"/>
  <c r="J21" i="19"/>
  <c r="I21" i="19"/>
  <c r="F21" i="19"/>
  <c r="L20" i="19"/>
  <c r="K20" i="19"/>
  <c r="J20" i="19"/>
  <c r="I20" i="19"/>
  <c r="F20" i="19"/>
  <c r="G20" i="19" s="1"/>
  <c r="M20" i="19" s="1"/>
  <c r="L19" i="19"/>
  <c r="K19" i="19"/>
  <c r="J19" i="19"/>
  <c r="I19" i="19"/>
  <c r="G19" i="19"/>
  <c r="M19" i="19" s="1"/>
  <c r="F19" i="19"/>
  <c r="L18" i="19"/>
  <c r="K18" i="19"/>
  <c r="J18" i="19"/>
  <c r="J24" i="19" s="1"/>
  <c r="I18" i="19"/>
  <c r="F18" i="19"/>
  <c r="F24" i="19" l="1"/>
  <c r="F34" i="19" s="1"/>
  <c r="F33" i="19"/>
  <c r="F40" i="19"/>
  <c r="L40" i="19"/>
  <c r="L24" i="19"/>
  <c r="L34" i="19" s="1"/>
  <c r="I24" i="19"/>
  <c r="I40" i="19"/>
  <c r="J46" i="19"/>
  <c r="J40" i="19"/>
  <c r="L33" i="19"/>
  <c r="K33" i="19"/>
  <c r="J33" i="19"/>
  <c r="J34" i="19" s="1"/>
  <c r="K24" i="19"/>
  <c r="I33" i="19"/>
  <c r="K40" i="19"/>
  <c r="I45" i="19"/>
  <c r="K45" i="19"/>
  <c r="G18" i="19"/>
  <c r="G27" i="19"/>
  <c r="G37" i="19"/>
  <c r="L45" i="19"/>
  <c r="K46" i="19"/>
  <c r="L46" i="19"/>
  <c r="I44" i="19"/>
  <c r="I47" i="19" s="1"/>
  <c r="J44" i="19"/>
  <c r="K44" i="19"/>
  <c r="H47" i="19"/>
  <c r="J47" i="19" l="1"/>
  <c r="J48" i="19" s="1"/>
  <c r="K47" i="19"/>
  <c r="K48" i="19" s="1"/>
  <c r="I34" i="19"/>
  <c r="I48" i="19"/>
  <c r="L47" i="19"/>
  <c r="L48" i="19" s="1"/>
  <c r="L49" i="19" s="1"/>
  <c r="J49" i="19"/>
  <c r="K34" i="19"/>
  <c r="K49" i="19" s="1"/>
  <c r="G40" i="19"/>
  <c r="G48" i="19" s="1"/>
  <c r="M37" i="19"/>
  <c r="M40" i="19" s="1"/>
  <c r="M48" i="19" s="1"/>
  <c r="G33" i="19"/>
  <c r="M27" i="19"/>
  <c r="M33" i="19" s="1"/>
  <c r="G24" i="19"/>
  <c r="M18" i="19"/>
  <c r="M24" i="19" s="1"/>
  <c r="H48" i="19"/>
  <c r="H49" i="19" s="1"/>
  <c r="F48" i="19"/>
  <c r="F49" i="19" s="1"/>
  <c r="I49" i="19" l="1"/>
  <c r="M34" i="19"/>
  <c r="M49" i="19" s="1"/>
  <c r="G34" i="19"/>
  <c r="G49" i="19" s="1"/>
</calcChain>
</file>

<file path=xl/comments1.xml><?xml version="1.0" encoding="utf-8"?>
<comments xmlns="http://schemas.openxmlformats.org/spreadsheetml/2006/main">
  <authors>
    <author>IROP</author>
  </authors>
  <commentList>
    <comment ref="O12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Platca DPH - </t>
        </r>
        <r>
          <rPr>
            <sz val="9"/>
            <color indexed="81"/>
            <rFont val="Segoe UI"/>
            <family val="2"/>
            <charset val="238"/>
          </rPr>
          <t>uvádza sa suma neoprávnenej DPH ako rozdiel súčtov stĺpcov 7 a 6 (oranžové bunky).</t>
        </r>
        <r>
          <rPr>
            <b/>
            <sz val="9"/>
            <color indexed="81"/>
            <rFont val="Segoe UI"/>
            <family val="2"/>
            <charset val="238"/>
          </rPr>
          <t xml:space="preserve">
Neplatca DPH - </t>
        </r>
        <r>
          <rPr>
            <sz val="9"/>
            <color indexed="81"/>
            <rFont val="Segoe UI"/>
            <family val="2"/>
            <charset val="238"/>
          </rPr>
          <t xml:space="preserve">uvádza sa 0,00.
</t>
        </r>
      </text>
    </comment>
    <comment ref="G1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Ak dodávateľ nie je platca DPH, žiadateľ uvedie v bunke "Jednotková cena bez DPH" </t>
        </r>
        <r>
          <rPr>
            <b/>
            <sz val="9"/>
            <color indexed="81"/>
            <rFont val="Segoe UI"/>
            <family val="2"/>
            <charset val="238"/>
          </rPr>
          <t>celkovú cenu</t>
        </r>
        <r>
          <rPr>
            <sz val="9"/>
            <color indexed="81"/>
            <rFont val="Segoe UI"/>
            <family val="2"/>
            <charset val="238"/>
          </rPr>
          <t>. 
To znamená, že suma v bunke "Cena celkom bez DPH" a "Cena celkom s DPH" musí byť rovnaká. 
Za týmto účelom je potrebné v bunke "Cena celkom s DPH" odstrániť časť vzorca, ktorou dochádza k prepočtu na cenu s DPH, t.j. vo vzorci je potrebné odstrániť zvýraznenú časť =ROUND(F15</t>
        </r>
        <r>
          <rPr>
            <b/>
            <sz val="9"/>
            <color indexed="81"/>
            <rFont val="Segoe UI"/>
            <family val="2"/>
            <charset val="238"/>
          </rPr>
          <t>*1,2</t>
        </r>
        <r>
          <rPr>
            <sz val="9"/>
            <color indexed="81"/>
            <rFont val="Segoe UI"/>
            <family val="2"/>
            <charset val="238"/>
          </rPr>
          <t xml:space="preserve">;2)
 a ponechať iba časť vzorca zodpovedajúca sume v bunke "Cena celkom bez DPH", t.j. =ROUND(F15;2).
Pri ponechaní pôvodného vzorca by sa suma vždy navyšovala o 20% a nezodpovedalal by celkovej cene.
</t>
        </r>
      </text>
    </comment>
    <comment ref="F4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Uvádzajte mzdu/odmenu zamestnanca pri zohľadnení vyhlásenia uvedeného v stĺpci Spôsob stanovenia výšky výdavku, max. však do výšky limitu výdavkov IROP. V prípade, ak mesačná HM / hodinová odmena je vyššia ako je limit výdavkov stanovený RO IROP, rozdiel medzi neoprávnenou a oprávnenou výškou celkovej ceny práce uveďte do stĺpca Neoprávnené výdavky. 
 </t>
        </r>
      </text>
    </comment>
  </commentList>
</comments>
</file>

<file path=xl/comments2.xml><?xml version="1.0" encoding="utf-8"?>
<comments xmlns="http://schemas.openxmlformats.org/spreadsheetml/2006/main">
  <authors>
    <author>IROP</author>
  </authors>
  <commentList>
    <comment ref="D8" authorId="0" shapeId="0">
      <text>
        <r>
          <rPr>
            <sz val="9"/>
            <color indexed="81"/>
            <rFont val="Segoe UI"/>
            <family val="2"/>
            <charset val="238"/>
          </rPr>
          <t>Množstvo zadávajte na tri desatinné miesta.</t>
        </r>
      </text>
    </comment>
  </commentList>
</comments>
</file>

<file path=xl/sharedStrings.xml><?xml version="1.0" encoding="utf-8"?>
<sst xmlns="http://schemas.openxmlformats.org/spreadsheetml/2006/main" count="354" uniqueCount="259">
  <si>
    <t>Názov žiadateľa:</t>
  </si>
  <si>
    <t>Názov projektu:</t>
  </si>
  <si>
    <t>Názov výdavku</t>
  </si>
  <si>
    <t>Merná jednotka</t>
  </si>
  <si>
    <t>Počet jednotiek</t>
  </si>
  <si>
    <t xml:space="preserve">Skupina výdavkov  </t>
  </si>
  <si>
    <t>Podporné aktivity projektu</t>
  </si>
  <si>
    <t>021 Stavby</t>
  </si>
  <si>
    <t>027 Pozemky</t>
  </si>
  <si>
    <t>518 Ostatné služby</t>
  </si>
  <si>
    <t>Jednotková cena bez DPH
[EUR]</t>
  </si>
  <si>
    <t>Cena celkom bez DPH [EUR]</t>
  </si>
  <si>
    <t xml:space="preserve">Spôsob stanovenia výšky výdavku </t>
  </si>
  <si>
    <t>Vecný popis výdavku</t>
  </si>
  <si>
    <t>Upozornenia:</t>
  </si>
  <si>
    <t>022 Samostatné hnuteľné veci a súbory hnuteľných vecí</t>
  </si>
  <si>
    <t>Cena celkom 
s DPH [EUR]</t>
  </si>
  <si>
    <t>V......................................... dňa ......</t>
  </si>
  <si>
    <t>Prioritná os</t>
  </si>
  <si>
    <t>Prioritná os:</t>
  </si>
  <si>
    <t>013 Softvér</t>
  </si>
  <si>
    <t>014 Oceniteľné práva</t>
  </si>
  <si>
    <t>019 Ostatný dlhodobý nehmotný majetok</t>
  </si>
  <si>
    <t>023 Dopravné prostriedky</t>
  </si>
  <si>
    <t>029 Ostatný dlhodobý hmotný majetok</t>
  </si>
  <si>
    <t>112 Zásoby</t>
  </si>
  <si>
    <t>Znalecký alebo odborný posudok</t>
  </si>
  <si>
    <t>UNIKA - Sadzobník pre navrhovanie ponukových cien projektových prác a inžinierskych činností (rel. pre projektovú dokumentáciu)</t>
  </si>
  <si>
    <t>Manažér / expert pre verejné obstarávanie</t>
  </si>
  <si>
    <t>Manažér / expert prípravy projektu</t>
  </si>
  <si>
    <t>Projektový manažér (riadenie projektu)</t>
  </si>
  <si>
    <t>Finančný manažér</t>
  </si>
  <si>
    <t>Pozicie riadenie projektu</t>
  </si>
  <si>
    <t>pečiatka + podpis štatutárneho orgánu žiadateľa</t>
  </si>
  <si>
    <r>
      <t>Iné - spôsob stanovenia výšky výdavku je uvedený v poli "</t>
    </r>
    <r>
      <rPr>
        <i/>
        <sz val="10"/>
        <color theme="1"/>
        <rFont val="Arial"/>
        <family val="2"/>
        <charset val="238"/>
      </rPr>
      <t>Vecný popis výdavku</t>
    </r>
    <r>
      <rPr>
        <sz val="10"/>
        <color theme="1"/>
        <rFont val="Arial"/>
        <family val="2"/>
        <charset val="238"/>
      </rPr>
      <t xml:space="preserve">" </t>
    </r>
  </si>
  <si>
    <t>Spolufinancovanie NFP z COV (%)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</si>
  <si>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</si>
  <si>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</si>
  <si>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</si>
  <si>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</si>
  <si>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</si>
  <si>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</si>
  <si>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</si>
  <si>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</si>
  <si>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</si>
  <si>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</si>
  <si>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</si>
  <si>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Skupina výdavkov HA</t>
  </si>
  <si>
    <t>568 Ostatné finančné výdavky</t>
  </si>
  <si>
    <t>930 Rezerva na nepredvídateľné výdavky</t>
  </si>
  <si>
    <t>521 Mzdové výdavky</t>
  </si>
  <si>
    <t>Publicita a iné podporné aktivity</t>
  </si>
  <si>
    <t>Spôsob stanovenia výšky výdavku HA, publicita a iné PA</t>
  </si>
  <si>
    <t xml:space="preserve">Zrealizované verejné obstarávanie - výška výdavku je stanovená na základe uzavretej zmluvy s úspešným uchádzačom a v súlade s údajmi, ktoré sú uvedené v tabuľke č. 12 formulára ŽoNFP - Verejné obstarávanie.   </t>
  </si>
  <si>
    <t>Cena celkom 
s DPH (EUR)</t>
  </si>
  <si>
    <t>Cena celkom           bez DPH (EUR)</t>
  </si>
  <si>
    <t>Jednotková cena bez DPH (EUR)</t>
  </si>
  <si>
    <t>SPOLU Hlavná aktivita č. 1</t>
  </si>
  <si>
    <t>SPOLU Hlavná aktivita č. 2</t>
  </si>
  <si>
    <t>(6)</t>
  </si>
  <si>
    <t>Celková cena práce za projekt                 (EUR)</t>
  </si>
  <si>
    <t>z toho                          NFP                      (EUR)</t>
  </si>
  <si>
    <t>Zdroj EU</t>
  </si>
  <si>
    <t>Zdroj ŠR</t>
  </si>
  <si>
    <t>Vlastné zdroje prijímateľa</t>
  </si>
  <si>
    <t>Spolufinancovanie zdroja EÚ z COV (%)</t>
  </si>
  <si>
    <t>Splufinancovanie zdroja ŠR z COV (%)</t>
  </si>
  <si>
    <t>Spolufinancovanie vlastných zdrojov  z COV (%)</t>
  </si>
  <si>
    <t>(9 = 8 x %NFP)</t>
  </si>
  <si>
    <t xml:space="preserve"> EU = 8 x %EÚ)</t>
  </si>
  <si>
    <t>ŠR = 8 x %ŠR</t>
  </si>
  <si>
    <t>VZ = 8 x %VZ</t>
  </si>
  <si>
    <t>(9  = 8 x %NFP)</t>
  </si>
  <si>
    <t xml:space="preserve"> EU = 8 x 85%)</t>
  </si>
  <si>
    <t>(11)</t>
  </si>
  <si>
    <t>(12)</t>
  </si>
  <si>
    <t>Počet MJ</t>
  </si>
  <si>
    <t>(8 =  4 x 5 x (6 + 7)</t>
  </si>
  <si>
    <t xml:space="preserve">Interné riadenie projektu </t>
  </si>
  <si>
    <t>(7)</t>
  </si>
  <si>
    <t>% pracovného času na projekt</t>
  </si>
  <si>
    <t>SPOLU Publicita a iné podporné aktivity</t>
  </si>
  <si>
    <t>SPOLU Interné riadenie projektu</t>
  </si>
  <si>
    <t>Spôsob stanovenia výšky výdavku - interné riadenie P</t>
  </si>
  <si>
    <t>Skupina výdavkov _ interné riadenie P</t>
  </si>
  <si>
    <t>Skupina výdavkov PA (publicita a iné PA)</t>
  </si>
  <si>
    <t xml:space="preserve">Vecný popis výdavku </t>
  </si>
  <si>
    <t>Spôsob stanovenia výšky výdavku</t>
  </si>
  <si>
    <t>Zákonné odvody zamestnávateľa za mernú jednotku (EUR)</t>
  </si>
  <si>
    <r>
      <t xml:space="preserve"> - v prípade, ak sa na danú </t>
    </r>
    <r>
      <rPr>
        <b/>
        <sz val="11"/>
        <color theme="1"/>
        <rFont val="Arial"/>
        <family val="2"/>
        <charset val="238"/>
      </rPr>
      <t>skupinu výdavkov</t>
    </r>
    <r>
      <rPr>
        <sz val="11"/>
        <color theme="1"/>
        <rFont val="Arial"/>
        <family val="2"/>
        <charset val="238"/>
      </rPr>
      <t xml:space="preserve"> vzťahuje viac samostatných položiek (napr. v rámci skupiny výdavkov "021-Stavby" sa budú realizovať stavebné práce a stavebný dozor), uveďte každú položku v samostatnom riadku.  </t>
    </r>
  </si>
  <si>
    <t>Neoprávnené výdavky (EUR)</t>
  </si>
  <si>
    <t xml:space="preserve">Platca DPH 10 = 6 - 8                                    Neplatca DPH 10 = 7-8          </t>
  </si>
  <si>
    <t xml:space="preserve">(10)                 </t>
  </si>
  <si>
    <t>Celkové oprávnené výdavky              (EUR)</t>
  </si>
  <si>
    <t xml:space="preserve">Rozpočet projektu </t>
  </si>
  <si>
    <t>Prioritná os 2 -Ľahší prístup k efektívnym a kvalitnejším verejným službám</t>
  </si>
  <si>
    <t>Špecifický cieľ</t>
  </si>
  <si>
    <t>Špecifkcký cieľ</t>
  </si>
  <si>
    <t>2.2.1 Zvýšenie hrubej zaškolenosti detí materských škôl</t>
  </si>
  <si>
    <t>Hrubá mzda/ odmena za mernú jednotku (EUR)</t>
  </si>
  <si>
    <t xml:space="preserve">
Ja, nižšie podpísaný žiadateľ (štatutárny orgán žiadateľa) čestne vyhlasujem, že údaje uvedené v tomto rozpočte projektu, ako aj ostatnej podpornej dokumentácii k oprávnenosti výdavkov  sú správne, pravdivé, úplné a matematicky presné. Nárokované sumy zodpovedajú pravidlám stanoveným v Príručke pre žiadateľa IROP a príslušnej Výzve na predkladanie ŽoNFP. 
</t>
  </si>
  <si>
    <t>Pozemky, stavby</t>
  </si>
  <si>
    <t xml:space="preserve">P. č. </t>
  </si>
  <si>
    <t>.</t>
  </si>
  <si>
    <t>xyz</t>
  </si>
  <si>
    <t>Celkové výdavky na pozemky / stavby:</t>
  </si>
  <si>
    <t>Štátna expertíza</t>
  </si>
  <si>
    <r>
      <t xml:space="preserve">Prioritná os 1 - </t>
    </r>
    <r>
      <rPr>
        <sz val="10"/>
        <color theme="1"/>
        <rFont val="Arial"/>
        <family val="2"/>
        <charset val="238"/>
      </rPr>
      <t>Bezpečná a ekologická doprava v regiónoch</t>
    </r>
  </si>
  <si>
    <t>Prioritná os 4 - Zlepšenie života v regiónoch s dôrazom na životné prostredie</t>
  </si>
  <si>
    <t>1.1 Zlepšenie dostupnosti k TEN-T a cestám I. triedy s dôrazom na rozvoj multimodálneho dopravného systému</t>
  </si>
  <si>
    <t>1.2.1 Zvyšovanie atraktivity a konkurencieschopnosti verejnej osobnej dopravy</t>
  </si>
  <si>
    <t>1.2.2 Zlepšenie atraktivity a prepravnej kapacity nemotorovej dopravy (predovšetkým cyklistickej dopravy) na celkovom počte prepravených osôb</t>
  </si>
  <si>
    <t>2.1.1 Podporiť prechod poskytovania sociálnych služieb a zabezpečenia výkonu opatrení SPODaSK v zariadení z inštitucionálnej formy na komunitnú a podporiť rozvoj služieb starostlivosti o dieťa do troch rokov veku na komunitnej úrovni</t>
  </si>
  <si>
    <t>2.1.2 Modernizovať zdravotnícku infraštruktúru za účelom integrácie primárnej zdravotnej starostlivosti</t>
  </si>
  <si>
    <t>2.1.3 Modernizovať infraštruktúru ústavných zariadení poskytujúcich akútnu zdravotnú starostlivosť za účelom zvýšenia ich produktivity a efektívnosti</t>
  </si>
  <si>
    <t>2.2.2 Zlepšenie kľúčových kompetencií žiakov základných škôl</t>
  </si>
  <si>
    <t>2.2.3 Zvýšenie počtu žiakov stredných odborných škôl na praktickom vyučovaní</t>
  </si>
  <si>
    <t>4.2.1 Zvýšenie podielu obyvateľstva so zlepšeným zásobovaním pitnou vodou a odvádzanie a čistenie odpadových vôd verejnou kanalizáciou bez negatívnych dopadov na životné prostredie</t>
  </si>
  <si>
    <t>4.3.1 Zlepšenie environmentálnycb aspektov v mestách a MO prostredníctvom budovania prvkov zelenej infraštruktúry a adapráciou urbanizovaného prostredia na zmenu klímy ako aj zavádzaním systémových prvkov znižovania znečisťovania ovzdušia a hluku</t>
  </si>
  <si>
    <t>súbor</t>
  </si>
  <si>
    <t>ks</t>
  </si>
  <si>
    <t>hod</t>
  </si>
  <si>
    <r>
      <t xml:space="preserve"> - V stĺpci (8) </t>
    </r>
    <r>
      <rPr>
        <b/>
        <sz val="11"/>
        <color theme="1"/>
        <rFont val="Arial"/>
        <family val="2"/>
        <charset val="238"/>
      </rPr>
      <t>Celkové oprávnené výdavky (EUR)</t>
    </r>
    <r>
      <rPr>
        <sz val="11"/>
        <color theme="1"/>
        <rFont val="Arial"/>
        <family val="2"/>
        <charset val="238"/>
      </rPr>
      <t xml:space="preserve"> v prípade žiadateľa, ktorý je platcom DPH, je možné vložiť maximálne sumu zo stĺpca (6) Cena celkom (bez DPH); v prípade žiadateľa, ktorý nie je platcom DPH je možné vložiť maximálne sumu zo stĺpca (7) Cena celkom (s DPH).</t>
    </r>
  </si>
  <si>
    <r>
      <t xml:space="preserve"> - V stĺpci (12) </t>
    </r>
    <r>
      <rPr>
        <b/>
        <i/>
        <sz val="11"/>
        <color theme="1"/>
        <rFont val="Arial"/>
        <family val="2"/>
        <charset val="238"/>
      </rPr>
      <t>Spôsob stanovenia výšky výdavku</t>
    </r>
    <r>
      <rPr>
        <sz val="11"/>
        <color theme="1"/>
        <rFont val="Arial"/>
        <family val="2"/>
        <charset val="238"/>
      </rPr>
      <t xml:space="preserve"> vyberte z roletového menu príslušný spôsob stanovenia výšky výdavku. V prípade, ak ste výšku výdavku v rozpočte projektu stanovili spôsobom ktorý nie je preddefinovaný v roletovom menu, vyberte možnosť - </t>
    </r>
    <r>
      <rPr>
        <i/>
        <u/>
        <sz val="11"/>
        <color theme="1"/>
        <rFont val="Arial"/>
        <family val="2"/>
        <charset val="238"/>
      </rPr>
      <t>Spôsob stanovenia výšky výdavku je uvedený v poli "Vecný popis výdavku"</t>
    </r>
    <r>
      <rPr>
        <sz val="11"/>
        <color theme="1"/>
        <rFont val="Arial"/>
        <family val="2"/>
        <charset val="238"/>
      </rPr>
      <t xml:space="preserve"> a v poli "Vecný popis výdavku" špecifikujte spôsob, ktorým ste stanovili výšku príslušného výdavku v rozpočte projektu. </t>
    </r>
  </si>
  <si>
    <r>
      <t xml:space="preserve"> - V stĺpci (11) </t>
    </r>
    <r>
      <rPr>
        <b/>
        <i/>
        <sz val="11"/>
        <color theme="1"/>
        <rFont val="Arial"/>
        <family val="2"/>
        <charset val="238"/>
      </rPr>
      <t>Vecný popis výdavku v</t>
    </r>
    <r>
      <rPr>
        <sz val="11"/>
        <color theme="1"/>
        <rFont val="Arial"/>
        <family val="2"/>
        <charset val="238"/>
      </rPr>
      <t xml:space="preserve"> rámci vecného popisu výdavkov špecifikujte jednotlivé výdavky z hľadiska ich predmetu, resp. rozsahu, prípadne nevyhnutnosti. V prípade, ak výdavok pozostáva z viacerých položiek, je potrebné tieto položky v rámci vecného popisu výdavku bližšie špecifikovať.  V prípade neoprávnených výdavkov špecifikujte ich rozsah, cenu a dôvod zaradenia medzi neoprávnené výdavky.</t>
    </r>
  </si>
  <si>
    <t xml:space="preserve">- V poli "Interné riadenie projektu" vyberajte pozície v súlade s charakterom projektu a výzvy. </t>
  </si>
  <si>
    <t>Projektová dokumentácia</t>
  </si>
  <si>
    <t>Stavebný dozor</t>
  </si>
  <si>
    <t>osobomesiac</t>
  </si>
  <si>
    <t>Množstvo</t>
  </si>
  <si>
    <t>Hlavná aktivita č. 1</t>
  </si>
  <si>
    <t xml:space="preserve">vložte názov hlavnej aktivity č. 1 </t>
  </si>
  <si>
    <t>Hlavná aktivita č. 2</t>
  </si>
  <si>
    <r>
      <t xml:space="preserve">vložte názov hlavnej aktivity č. 2 </t>
    </r>
    <r>
      <rPr>
        <i/>
        <sz val="10"/>
        <rFont val="Arial"/>
        <family val="2"/>
        <charset val="238"/>
      </rPr>
      <t>(ak projekt má len jednu hlavnú aktivitu, všetky riadky za hlavnú aktivitu č. 2 odstráňte)</t>
    </r>
  </si>
  <si>
    <r>
      <t>SPOLU HLAVNÉ AKTIVITY PROJEKTU</t>
    </r>
    <r>
      <rPr>
        <i/>
        <sz val="10"/>
        <rFont val="Arial"/>
        <family val="2"/>
        <charset val="238"/>
      </rPr>
      <t xml:space="preserve"> (celkové priame výdavky)</t>
    </r>
  </si>
  <si>
    <r>
      <t xml:space="preserve">SPOLU PODPORNÉ AKTIVITY PROJEKTU </t>
    </r>
    <r>
      <rPr>
        <i/>
        <sz val="10"/>
        <rFont val="Arial"/>
        <family val="2"/>
        <charset val="238"/>
      </rPr>
      <t>(celkové nepriame výdavky)</t>
    </r>
  </si>
  <si>
    <r>
      <t xml:space="preserve">S P O L U </t>
    </r>
    <r>
      <rPr>
        <b/>
        <i/>
        <sz val="10"/>
        <rFont val="Arial"/>
        <family val="2"/>
        <charset val="238"/>
      </rPr>
      <t>(celkové výdavky projektu)</t>
    </r>
  </si>
  <si>
    <t>z toho NFP                      (EUR)</t>
  </si>
  <si>
    <r>
      <t>Riadky vyplnené modrým písmom sú priklad, a sú zavzorcované pre účely príkladu, v ŽoNFP ich odstráňte</t>
    </r>
    <r>
      <rPr>
        <sz val="11"/>
        <color theme="1"/>
        <rFont val="Arial"/>
        <family val="2"/>
        <charset val="238"/>
      </rPr>
      <t xml:space="preserve"> (použitím funkcie Odstrániť riadok).</t>
    </r>
  </si>
  <si>
    <t>Interné riadenie projektu - výška výdavku je obvyklá v danom odbore, čase a mieste, je primeraná úlohám a zodpovednostiam osôb zapojených do realizácie projektu, je stanovená v súlade s predchádzajúcou mzdovou politikou žiadateľa a s podmienkami oprávnenosti osobných výdavkov uvedených v Príručke pre žiadateľa IROP a vo  Výzve na predkladanie ŽoNFP.</t>
  </si>
  <si>
    <r>
      <t xml:space="preserve"> - 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 Obdobne analogicky postupujte aj pri dopĺňaní tabuľky o nové aktivity projektu.</t>
    </r>
  </si>
  <si>
    <r>
      <t xml:space="preserve"> - Výška oprávnených výdavkov jednotlivých aktivít projektu </t>
    </r>
    <r>
      <rPr>
        <b/>
        <sz val="11"/>
        <color theme="1"/>
        <rFont val="Arial"/>
        <family val="2"/>
        <charset val="238"/>
      </rPr>
      <t>nesmie prekročiť finančné a percentuálne limity</t>
    </r>
    <r>
      <rPr>
        <sz val="11"/>
        <color theme="1"/>
        <rFont val="Arial"/>
        <family val="2"/>
        <charset val="238"/>
      </rPr>
      <t xml:space="preserve"> uvedené v príslušnej Výzve na predkladanie ŽoNFP.</t>
    </r>
  </si>
  <si>
    <r>
      <t xml:space="preserve"> - V stĺpci (2)</t>
    </r>
    <r>
      <rPr>
        <b/>
        <sz val="11"/>
        <color theme="1"/>
        <rFont val="Arial"/>
        <family val="2"/>
        <charset val="238"/>
      </rPr>
      <t xml:space="preserve"> Skupina výdavkov</t>
    </r>
    <r>
      <rPr>
        <sz val="11"/>
        <color theme="1"/>
        <rFont val="Arial"/>
        <family val="2"/>
        <charset val="238"/>
      </rPr>
      <t xml:space="preserve"> žiadateľ vyberajte len zo skupín výdavkov, ktoré sú relevantné pre príslušnú výzvu. Na úrovni PZ  sa do stĺpca "Názov výdavku" v závislosti od spracovaného stupňa projektovej dokumentácie uvádzajú súhrnné (agregované) položky (napr. stavebné objekty, profesie a pod.). Na úrovni ŽoNFP sa do stĺpca "Názov výdavku" uvádzajú súhrnné (agregované) položky, ktoré žiadateľ ďalej rozpíše v hárku c) Položkový rozpočet ŽoNFP. </t>
    </r>
  </si>
  <si>
    <r>
      <t xml:space="preserve"> - V prípade mzdových výdavkov sa v stĺpci (5) uvádza </t>
    </r>
    <r>
      <rPr>
        <b/>
        <sz val="11"/>
        <color theme="1"/>
        <rFont val="Arial"/>
        <family val="2"/>
        <charset val="238"/>
      </rPr>
      <t xml:space="preserve">odhadované % pracovného času  z príslušnej mernej jednotky, ktoré zamestnanec odpracuje na danej pozícii počas celej doby realizácie aktivít projektu. </t>
    </r>
    <r>
      <rPr>
        <sz val="11"/>
        <color theme="1"/>
        <rFont val="Arial"/>
        <family val="2"/>
        <charset val="238"/>
      </rPr>
      <t>Žiadateľ je povinný v stĺpci (11) uviesť vecný popis výdavku a spôsob stanovenia hodnoty výdavku. Skutočné hodnoty odpracovaného času pre účely projektu bude prijímateľ uvádzať v pracovných výkazoch. RO/SO uhradí prijímateľovi  NFP zodpovedajúci oprávnenej hodnote odpracovanému času, a to maximálne do výšky NFP uvedeného v rozpočte projektu pri dodržaní limitov oprávnenosti mzdových výdavkov uvedených v príslušnej Výzve na predkladanie ŽoNFP.</t>
    </r>
  </si>
  <si>
    <t>Číslo kúpnej zmluvy, dátum platnosti a účinnosti zmluvy</t>
  </si>
  <si>
    <t>Číslo znaleckého posudku, dátum vyhotovenia a meno znalca</t>
  </si>
  <si>
    <t>Cena pozemkov/stavieb na základe kúpnej zmluvy  (v EUR)</t>
  </si>
  <si>
    <t>Cena pozemkov/stavieb na základe znaleckého posudku (v EUR)</t>
  </si>
  <si>
    <t xml:space="preserve">Číslo parcely, LV podľa znaleckého posudku /  kúpnej zmluvy </t>
  </si>
  <si>
    <t xml:space="preserve">Celková cena pozemkov/stavieb </t>
  </si>
  <si>
    <t>Pozn.: Neoprávnený výdavok 600,- EUR je z dôvodu prekročenia limitu výdavkov na stavebný dozor.</t>
  </si>
  <si>
    <t xml:space="preserve">Stavebné práce </t>
  </si>
  <si>
    <t>Všetky vyplnené hárky k podpornej dokumentácii k oprávnenosti výdavkov je žiadateľ povinný predložiť aj editovateľnou elektronickou formou (nie scan) prostredníctvom ITMS2014+, resp. v prípade projektových zámerov na elektronickom nosiči.</t>
  </si>
  <si>
    <t>Rozpočet stavby vypracovaný a overený autorizovanou osobou</t>
  </si>
  <si>
    <r>
      <rPr>
        <sz val="11"/>
        <color theme="1"/>
        <rFont val="Arial"/>
        <family val="2"/>
        <charset val="238"/>
      </rPr>
      <t xml:space="preserve">Názov výdavku sa v tomto hárku pre PZ a ŽoNFP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projektová dokumentácia, stavebné práce, stavebný dozor, materiálnotechnické vybavenie) patriacich do príslušnej skupiny výdavkov. V prípade PZ nie je potrebné vypĺňať stĺpec "Spôsob stanovenia výšky výdavku". Vzhľadom na to, že predkladateľ PZ neprikladá k PZ Položkový rozpočet podľa hárku c), je povinný v časti  "Vecný popis výdavku" opísať a zdôvodniť jednotlivé výdavky tak, aby bolo možné posúdiť vecnú oprávnenosť výdavkov. V prípade ŽoNFP žiadateľ predkladá aj hárok c) Položkový rozpočet ŽoNFP, v ktorom agregované položky rozpíše na jednotlivé podpoložky v súlade s výkazom výmer (ak relevantné).  RO/SO je oprávnený vyžadovať doplňujúce údaje k rozpočtu projektu.</t>
    </r>
  </si>
  <si>
    <t>Platca DPH
(neoprávnená DPH)</t>
  </si>
  <si>
    <t xml:space="preserve">Prieskum trhu - výška výdavku je stanovená na základe vykonaného prieskumu trhu </t>
  </si>
  <si>
    <r>
      <t xml:space="preserve"> - Dbajte na súlad údajov uvedených v Ropočte projektu s údajmi uvedenými vo formulári PZ / ŽoNFP, ako aj v ďalších prílohách PZ / ŽoNFP.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b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znaleckého alebo odborného posudku</t>
    </r>
    <r>
      <rPr>
        <sz val="11"/>
        <rFont val="Arial"/>
        <family val="2"/>
        <charset val="238"/>
      </rPr>
      <t>, žiadateľ predkladá ako súčasť PZ/ ŽoNFP znalecký alebo odborný posudok a iné doklady súvisiace s predmetným výdavkom (napr. kúpnu zmluvu). V prípade nákupu nehnuteľností je potrebné vyplniť aj hárok d) Pozemky.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u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uzavretej zmluvy s úspešným uchádzačom</t>
    </r>
    <r>
      <rPr>
        <sz val="11"/>
        <rFont val="Arial"/>
        <family val="2"/>
        <charset val="238"/>
      </rPr>
      <t xml:space="preserve"> ako výsledkom vykonaného verejného obstarávania, </t>
    </r>
    <r>
      <rPr>
        <u/>
        <sz val="11"/>
        <rFont val="Arial"/>
        <family val="2"/>
        <charset val="238"/>
      </rPr>
      <t>žiadateľ predkladá ako súčasť PZ/ ŽoNFP iba zmluvu s úspešným uchádzačom vrátane dodatkov k zmluve</t>
    </r>
    <r>
      <rPr>
        <sz val="11"/>
        <rFont val="Arial"/>
        <family val="2"/>
        <charset val="238"/>
      </rPr>
      <t xml:space="preserve"> (nepredkladá komplet dokumentáciu k VO). Žiadateľ je povinný uchovávať kompletnú dokumentáciu k verejnému obstarávaniu, vrátane zmluvy s úspešným uchádzačom u seba a v prípade požiadavky RO/SO je povinný kedykoľvek v priebehu schvaľovacieho procesu alebo implementácie projektu, najneskôr v rámci príslušnej žiadosti o platbu, predložiť relevantnú dokumentáciu, na základe ktorej bola stanovená výška príslušného výdavku.                                                                                                                                                                                 V prípade, ak bola výška výdavku stanovená na základe </t>
    </r>
    <r>
      <rPr>
        <b/>
        <u/>
        <sz val="11"/>
        <rFont val="Arial"/>
        <family val="2"/>
        <charset val="238"/>
      </rPr>
      <t>prieskumu trhu,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žiadateľ predkladá ako súčasť PZ / ŽoNFP kompletnú dokumentáciu k prieskumu trhu (výzva na predloženie cenovej ponuky (ak relevantné), cenové ponuky a i.)) a doklad o vykonanom prieskume trhu (Prieskum trhových cien - príloha č. 3.f.2 k Príručke pre žiadadateľa IROP).  Uvedené platí aj v prípade, ak bola výška výdavku stanovená na základe Záznamu z prieskumu trhu pred vyhlásením VO.
V prípade, ak sa preukáže, že žiadateľ uviedol v rozpočte projektu sumu, ktorá nie je podložená relevantnou dokumentáciou, RO/SO je v závislosti od identifikovaných nedostatkov oprávnený znížiť výšku zodpovedajúcich výdavkov, uznať výdavok v plnej výške ako neoprávnený alebo vyvodiť iné právne následky v konaní o žiadosti o NFP, resp. v súlade s podmienkami upravenými v zmluve o poskytnutí NFP; uvedené nemá vplyv na postup RO/SO pri identifikácii nedostatkov vo verejnom obstarávaní, ktorého výsledkom bola zmluva s úspešným uchádzačom a na základe ktorej bola stanovená výška príslušného výdavku v rozpočte. </t>
    </r>
  </si>
  <si>
    <t>m2</t>
  </si>
  <si>
    <t>m</t>
  </si>
  <si>
    <t>m3</t>
  </si>
  <si>
    <t>t</t>
  </si>
  <si>
    <t>Popis
Stavebný objekt</t>
  </si>
  <si>
    <t>Jednotka</t>
  </si>
  <si>
    <t xml:space="preserve">Jednotková cena
EUR / jednotka </t>
  </si>
  <si>
    <t>Cena
EUR</t>
  </si>
  <si>
    <t>Číslo</t>
  </si>
  <si>
    <t>Výkaz - výmer</t>
  </si>
  <si>
    <t>Celkový sumár cenovej ponuky a výkazu</t>
  </si>
  <si>
    <t>Názov</t>
  </si>
  <si>
    <t>Cena v EUR</t>
  </si>
  <si>
    <r>
      <t xml:space="preserve">Celkova hodnota prác                                             </t>
    </r>
    <r>
      <rPr>
        <sz val="11"/>
        <rFont val="Times New Roman"/>
        <family val="1"/>
        <charset val="238"/>
      </rPr>
      <t>(1)</t>
    </r>
  </si>
  <si>
    <r>
      <t xml:space="preserve">Celková cena ponuky - preniesť do ponukového listu                      </t>
    </r>
    <r>
      <rPr>
        <sz val="11"/>
        <rFont val="Times New Roman"/>
        <family val="1"/>
        <charset val="238"/>
      </rPr>
      <t>(3) = (1) + (2)</t>
    </r>
  </si>
  <si>
    <t xml:space="preserve"> DPH [EUR]</t>
  </si>
  <si>
    <t>Celková cena ponuky + DPH [EUR]</t>
  </si>
  <si>
    <r>
      <t xml:space="preserve">Rezerva 2,5%                                     </t>
    </r>
    <r>
      <rPr>
        <sz val="11"/>
        <rFont val="Times New Roman"/>
        <family val="1"/>
        <charset val="238"/>
      </rPr>
      <t>(2) = (1) x 2,5/100</t>
    </r>
  </si>
  <si>
    <t>Výkaz - výmer SPOLU</t>
  </si>
  <si>
    <t>SO 1201.1 - Vodovodná sieť Sady nad Torysou</t>
  </si>
  <si>
    <t>Odstránenie podkladov alebo krytov z kameniva ťaž. hr. 100-200 mm, do 200 m2</t>
  </si>
  <si>
    <t>Odstránenie podkladov alebo krytov z kameniva ťaž. hr. 200-300 mm, do 200 m2</t>
  </si>
  <si>
    <t>Odstránenie podkladov alebo krytov z betónu prost. hr. do 150 mm, do 200 m2</t>
  </si>
  <si>
    <t>Odstránenie podkladov alebo krytov živičných hr. 50-100 mm, do 200 m2</t>
  </si>
  <si>
    <t>Hĺbenie rýh šírka do 2 m v horn. tr. 3 do 100 m3</t>
  </si>
  <si>
    <t>Hĺbenie rýh šírka do 2 m v horn. tr. 3 nad 100 do 1 000 m3</t>
  </si>
  <si>
    <t>Príplatok za lepivosť horniny tr.3 v rýhach š. do 200 cm</t>
  </si>
  <si>
    <t>Pretláčanie rúr v hor. tr. 1-4 priem. nad 200 do 500 mm</t>
  </si>
  <si>
    <t>Rúrky oceľ. bezošvé 11353.0 d 273 mm hr.steny 7,0 mm</t>
  </si>
  <si>
    <t>Zhotovenie paženia rýh pre podz. vedenie príložné hl. do 2 m</t>
  </si>
  <si>
    <t>Odstránenie paženia rýh pre podz. vedenie príložné hl. do 2 m</t>
  </si>
  <si>
    <t>Vodorovné premiestnenie výkopu do 1000 m horn. tr. 1-4</t>
  </si>
  <si>
    <t>Zásyp zhutnený jám, šachiet, rýh, zárezov alebo okolo objektov nad 100 do 1000m3</t>
  </si>
  <si>
    <t>Obsyp potrubia bez prehodenia sypaniny</t>
  </si>
  <si>
    <t>Obsyp potrubia príplatok za prehodenie sypaniny</t>
  </si>
  <si>
    <t>Lôžko pod potrubie, stoky v otvorenom výkope z piesku a štrkopiesku</t>
  </si>
  <si>
    <t>Podkladové bloky z betónu prostého tr. C 12/15 v otvorenom výkope pod potrubie</t>
  </si>
  <si>
    <t>Podklad zo štrkodrte hr. 200 mm</t>
  </si>
  <si>
    <t>Postrek živičný spojovací z cestného asfaltu 0,5-0,7 kg/m2</t>
  </si>
  <si>
    <t>Koberec živ. otvorený z kameniva drv. obal. asfaltom š. do 3 m hr. 60 mm</t>
  </si>
  <si>
    <t>Betón asfaltový tr. 1 stred. AC 11(ABS), hrub. AC 16 (ABH ) š. do 3 m hr.60 mm</t>
  </si>
  <si>
    <t>Montáž potrubia z rúr liatinových tlakových prírubových do 1 m v otvorenom výkope DN 80</t>
  </si>
  <si>
    <t>Rúra liatinová tlaková prírubová DN 80 dĺžka 100</t>
  </si>
  <si>
    <t>Rúra liatinová tlaková prírubová DN 80 dĺžka 200</t>
  </si>
  <si>
    <t>Montáž tvaroviek liatinových 1-osových na potrubí hrdlovom v otvorenom výkope DN 80</t>
  </si>
  <si>
    <t>Koleno prírubové s pätkou DN 80 tvárna liatina</t>
  </si>
  <si>
    <t>Montáž tvaroviek liatinových 1-osových na potrubí hrdlovom v otvorenom výkope DN 100</t>
  </si>
  <si>
    <t>Koleno 90st. -"Systém 2000"- D 110</t>
  </si>
  <si>
    <t>Koleno 30st.-"Systém 2000"- D 110</t>
  </si>
  <si>
    <t>Montáž tvaroviek liatinových 1-osových na potrubí prírubovom v otvorenom výkope DN 100</t>
  </si>
  <si>
    <t>Koleno 45st.-"Systém 2000"- D 110</t>
  </si>
  <si>
    <t>Montáž tvaroviek liatinových odbočných na potrubí prírubovom v otvorenom výkope DN 100</t>
  </si>
  <si>
    <t>MMA-kus -"Systém 2000"- D 110-80</t>
  </si>
  <si>
    <t>Montáž tvaroviek liatinových 1-osových na potrubí prírubovom v otvorenom výkope DN 200</t>
  </si>
  <si>
    <t>Príruba špeciálna -Systém 2000 - DN 200/225 PN 16</t>
  </si>
  <si>
    <t>Montáž tvaroviek liatinových odbočných na potrubí prírubovom v otvorenom výkope DN 200</t>
  </si>
  <si>
    <t>T-kus - DN 200-100 PN10</t>
  </si>
  <si>
    <t>Montáž vodovodných posúvačov v otvorenom výkope alebo šachte so zemnou súpravou DN 80</t>
  </si>
  <si>
    <t>Posúvač E0 s prírubami - DN 80 8 ot - 4000 E0</t>
  </si>
  <si>
    <t>Montáž hydrantov podzemných DN 80</t>
  </si>
  <si>
    <t>Hydrant podzemný"D"- plnoprietokový - DN 80/1,25</t>
  </si>
  <si>
    <t>Hydrant podzemný"D"- plnoprietokový - DN 80/1,5</t>
  </si>
  <si>
    <t>Montáž vodovodných posúvačov v otvorenom výkope alebo šachte so zemnou súpravou DN 100</t>
  </si>
  <si>
    <t>Posúvač E0 s prírubami - DN 100 - 4000 E0</t>
  </si>
  <si>
    <t>Posúvač E2 redukčný - DN 100-80</t>
  </si>
  <si>
    <t>Súprava zemná TELE, RD=1,30-1,80 m - DN 50-100</t>
  </si>
  <si>
    <t>Montáž vodovodných posúvačov v otvorenom výkope alebo šachte so zemnou súpravou DN 200</t>
  </si>
  <si>
    <t>Posúvač E0 s prírubami - DN 200/PN 10 - 4000 E0</t>
  </si>
  <si>
    <t>Súprava zemná TELE, RD=1,30-1,80 m - DN 200</t>
  </si>
  <si>
    <t>Tlaková skúška vodovodného potrubia DN 100 alebo 125</t>
  </si>
  <si>
    <t>Preplachovanie a dezinfekcia vodovodného potrubia DN 80-125</t>
  </si>
  <si>
    <t>Zabezpečenie koncov vodovodného potrubia DN do 300</t>
  </si>
  <si>
    <t>Osadenie poklopov liatinových posúvačových</t>
  </si>
  <si>
    <t>Poklop uličný "tuhý" pre posúvače</t>
  </si>
  <si>
    <t>Osadenie poklopov liatinových hydrantových</t>
  </si>
  <si>
    <t>Poklop  hydrantový 80/30</t>
  </si>
  <si>
    <t>Montáž výstražnej PVC fólie-biela vodovod hr.0,2-0,3 mm, š.200 do 300 mm na obsyp</t>
  </si>
  <si>
    <t>Výstražná PVC-P fólia hr.0,2mm,š.25cm bez potlače biela-vodovody</t>
  </si>
  <si>
    <t>Rezanie stávajúceho živičného krytu alebo podkladu hr. 50-100 mm</t>
  </si>
  <si>
    <t>Vodorovná doprava sute po suchu do 1 km</t>
  </si>
  <si>
    <t>Príplatok za každý ďalší 1 km sute</t>
  </si>
  <si>
    <t>Nakladanie sute na dopravný prostriedok</t>
  </si>
  <si>
    <t>Nasunutie potrubnej sekcie 100 do chráničky</t>
  </si>
  <si>
    <t>Vyhľadávací vodič na potrubí z PE D do 150</t>
  </si>
  <si>
    <t>Montáž potrubia z plastických hmôt PE, PP 110 x 6,2</t>
  </si>
  <si>
    <t>Potrubie vodovodné HDPE - 110x6,6x12000 - 2010110</t>
  </si>
  <si>
    <t>kus</t>
  </si>
  <si>
    <r>
      <t xml:space="preserve">Názov projektu:  </t>
    </r>
    <r>
      <rPr>
        <b/>
        <sz val="11"/>
        <color theme="1"/>
        <rFont val="Arial Narrow"/>
        <family val="2"/>
        <charset val="238"/>
      </rPr>
      <t>Sady nad Torysou  vodovod</t>
    </r>
  </si>
  <si>
    <t>Rad 4-1 a Rad 6-2</t>
  </si>
  <si>
    <t>Výkaz "A" - Všeobecné položky</t>
  </si>
  <si>
    <t>Položka</t>
  </si>
  <si>
    <t>Popis</t>
  </si>
  <si>
    <t>A.1</t>
  </si>
  <si>
    <t>Prevádzkové poriadky (PP) a manipulačné poriadky (MP)</t>
  </si>
  <si>
    <t>A.2</t>
  </si>
  <si>
    <t>Dokumentácia skutočného vyhotovenia (DSV)</t>
  </si>
  <si>
    <t>Spolu  na prenesenie do celkového sumára</t>
  </si>
  <si>
    <t>Výkaz</t>
  </si>
  <si>
    <t>A</t>
  </si>
  <si>
    <t>Všeobecné položky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</si>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</sst>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.000"/>
  </numFmts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u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FF"/>
      <name val="Arial"/>
      <family val="2"/>
      <charset val="238"/>
    </font>
    <font>
      <sz val="10"/>
      <name val="Helv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1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MS Sans Serif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8" fillId="0" borderId="0"/>
    <xf numFmtId="0" fontId="61" fillId="0" borderId="0" applyAlignment="0">
      <alignment vertical="top"/>
      <protection locked="0"/>
    </xf>
    <xf numFmtId="0" fontId="26" fillId="0" borderId="0"/>
  </cellStyleXfs>
  <cellXfs count="3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/>
    <xf numFmtId="0" fontId="8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/>
    <xf numFmtId="0" fontId="14" fillId="0" borderId="0" xfId="0" applyFont="1" applyProtection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/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6" borderId="0" xfId="0" applyFont="1" applyFill="1" applyBorder="1" applyAlignment="1">
      <alignment horizontal="justify" vertical="center" wrapText="1"/>
    </xf>
    <xf numFmtId="4" fontId="0" fillId="0" borderId="0" xfId="0" applyNumberFormat="1" applyProtection="1">
      <protection locked="0"/>
    </xf>
    <xf numFmtId="49" fontId="14" fillId="0" borderId="0" xfId="0" applyNumberFormat="1" applyFont="1" applyProtection="1"/>
    <xf numFmtId="49" fontId="1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0" fontId="2" fillId="0" borderId="0" xfId="0" applyNumberFormat="1" applyFont="1" applyAlignment="1">
      <alignment horizontal="center" vertical="center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9" xfId="0" applyFont="1" applyBorder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Protection="1"/>
    <xf numFmtId="0" fontId="24" fillId="0" borderId="0" xfId="0" applyFont="1" applyProtection="1">
      <protection locked="0"/>
    </xf>
    <xf numFmtId="0" fontId="25" fillId="0" borderId="0" xfId="0" applyFont="1" applyProtection="1"/>
    <xf numFmtId="0" fontId="25" fillId="0" borderId="0" xfId="0" applyFont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49" fontId="26" fillId="3" borderId="14" xfId="0" applyNumberFormat="1" applyFont="1" applyFill="1" applyBorder="1" applyAlignment="1" applyProtection="1">
      <alignment horizontal="center" vertical="center" wrapText="1"/>
    </xf>
    <xf numFmtId="49" fontId="26" fillId="3" borderId="15" xfId="0" applyNumberFormat="1" applyFont="1" applyFill="1" applyBorder="1" applyAlignment="1" applyProtection="1">
      <alignment horizontal="center" vertical="center" wrapText="1"/>
    </xf>
    <xf numFmtId="49" fontId="26" fillId="3" borderId="16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7" xfId="0" applyNumberFormat="1" applyFont="1" applyFill="1" applyBorder="1" applyAlignment="1" applyProtection="1">
      <alignment horizontal="center" vertical="center" wrapText="1"/>
    </xf>
    <xf numFmtId="49" fontId="26" fillId="3" borderId="18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Protection="1"/>
    <xf numFmtId="0" fontId="0" fillId="0" borderId="0" xfId="0" applyFont="1" applyProtection="1">
      <protection locked="0"/>
    </xf>
    <xf numFmtId="49" fontId="2" fillId="6" borderId="0" xfId="0" applyNumberFormat="1" applyFont="1" applyFill="1" applyBorder="1" applyAlignment="1">
      <alignment vertical="center" wrapText="1"/>
    </xf>
    <xf numFmtId="49" fontId="2" fillId="6" borderId="0" xfId="0" applyNumberFormat="1" applyFont="1" applyFill="1" applyBorder="1" applyAlignment="1">
      <alignment horizontal="justify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28" xfId="0" applyFont="1" applyBorder="1" applyProtection="1">
      <protection locked="0"/>
    </xf>
    <xf numFmtId="49" fontId="23" fillId="3" borderId="15" xfId="0" applyNumberFormat="1" applyFont="1" applyFill="1" applyBorder="1" applyAlignment="1" applyProtection="1">
      <alignment horizontal="center" vertical="center" wrapText="1"/>
    </xf>
    <xf numFmtId="0" fontId="18" fillId="3" borderId="39" xfId="0" applyFont="1" applyFill="1" applyBorder="1" applyAlignment="1" applyProtection="1">
      <alignment horizontal="left" vertical="center" wrapText="1"/>
    </xf>
    <xf numFmtId="49" fontId="26" fillId="3" borderId="34" xfId="0" applyNumberFormat="1" applyFont="1" applyFill="1" applyBorder="1" applyAlignment="1" applyProtection="1">
      <alignment horizontal="center" vertical="center" wrapText="1"/>
    </xf>
    <xf numFmtId="0" fontId="19" fillId="3" borderId="32" xfId="0" applyFont="1" applyFill="1" applyBorder="1" applyAlignment="1" applyProtection="1">
      <alignment horizontal="left" vertical="center"/>
    </xf>
    <xf numFmtId="0" fontId="0" fillId="0" borderId="28" xfId="0" applyFont="1" applyBorder="1" applyAlignment="1">
      <alignment horizontal="left"/>
    </xf>
    <xf numFmtId="0" fontId="19" fillId="3" borderId="11" xfId="0" applyFont="1" applyFill="1" applyBorder="1" applyAlignment="1" applyProtection="1">
      <alignment horizontal="left" vertical="center"/>
    </xf>
    <xf numFmtId="0" fontId="19" fillId="3" borderId="17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wrapText="1"/>
    </xf>
    <xf numFmtId="0" fontId="23" fillId="0" borderId="0" xfId="0" applyFont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27" fillId="0" borderId="0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 vertical="center" wrapText="1"/>
    </xf>
    <xf numFmtId="10" fontId="23" fillId="0" borderId="0" xfId="0" applyNumberFormat="1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10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10" fontId="14" fillId="0" borderId="0" xfId="0" applyNumberFormat="1" applyFont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left" vertical="center"/>
    </xf>
    <xf numFmtId="0" fontId="18" fillId="3" borderId="45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Border="1" applyAlignment="1">
      <alignment vertical="center" wrapText="1"/>
    </xf>
    <xf numFmtId="0" fontId="28" fillId="2" borderId="0" xfId="0" applyFont="1" applyFill="1" applyAlignment="1" applyProtection="1">
      <alignment horizontal="left" vertical="center" wrapText="1"/>
    </xf>
    <xf numFmtId="0" fontId="26" fillId="7" borderId="0" xfId="0" applyFont="1" applyFill="1" applyAlignment="1" applyProtection="1">
      <alignment horizontal="left" vertical="center" wrapText="1"/>
    </xf>
    <xf numFmtId="0" fontId="21" fillId="0" borderId="0" xfId="0" applyFont="1"/>
    <xf numFmtId="0" fontId="29" fillId="6" borderId="1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2" fillId="0" borderId="1" xfId="0" applyFont="1" applyBorder="1"/>
    <xf numFmtId="165" fontId="21" fillId="0" borderId="18" xfId="0" applyNumberFormat="1" applyFont="1" applyFill="1" applyBorder="1"/>
    <xf numFmtId="0" fontId="21" fillId="0" borderId="14" xfId="0" applyFont="1" applyFill="1" applyBorder="1" applyAlignment="1">
      <alignment horizontal="center" vertical="center"/>
    </xf>
    <xf numFmtId="0" fontId="22" fillId="0" borderId="15" xfId="0" applyFont="1" applyBorder="1"/>
    <xf numFmtId="165" fontId="21" fillId="0" borderId="16" xfId="0" applyNumberFormat="1" applyFont="1" applyFill="1" applyBorder="1"/>
    <xf numFmtId="4" fontId="29" fillId="13" borderId="31" xfId="0" applyNumberFormat="1" applyFont="1" applyFill="1" applyBorder="1"/>
    <xf numFmtId="0" fontId="30" fillId="0" borderId="0" xfId="0" applyFont="1" applyAlignment="1">
      <alignment vertical="center"/>
    </xf>
    <xf numFmtId="0" fontId="16" fillId="14" borderId="0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 applyProtection="1">
      <alignment horizontal="center" vertical="center" wrapText="1"/>
    </xf>
    <xf numFmtId="0" fontId="34" fillId="3" borderId="12" xfId="0" applyFont="1" applyFill="1" applyBorder="1" applyAlignment="1" applyProtection="1">
      <alignment horizontal="center" vertical="center" wrapText="1"/>
    </xf>
    <xf numFmtId="0" fontId="34" fillId="3" borderId="40" xfId="0" applyFont="1" applyFill="1" applyBorder="1" applyAlignment="1" applyProtection="1">
      <alignment horizontal="center" vertical="center" wrapText="1"/>
    </xf>
    <xf numFmtId="0" fontId="35" fillId="3" borderId="12" xfId="0" applyFont="1" applyFill="1" applyBorder="1" applyAlignment="1" applyProtection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 wrapText="1"/>
    </xf>
    <xf numFmtId="0" fontId="36" fillId="10" borderId="22" xfId="0" applyFont="1" applyFill="1" applyBorder="1" applyAlignment="1" applyProtection="1">
      <alignment horizontal="left" vertical="center"/>
    </xf>
    <xf numFmtId="0" fontId="37" fillId="10" borderId="23" xfId="0" applyFont="1" applyFill="1" applyBorder="1" applyAlignment="1">
      <alignment horizontal="left" vertical="center"/>
    </xf>
    <xf numFmtId="0" fontId="35" fillId="10" borderId="23" xfId="0" applyFont="1" applyFill="1" applyBorder="1" applyAlignment="1" applyProtection="1">
      <alignment horizontal="left" vertical="center"/>
    </xf>
    <xf numFmtId="0" fontId="35" fillId="10" borderId="24" xfId="0" applyFont="1" applyFill="1" applyBorder="1" applyAlignment="1" applyProtection="1">
      <alignment horizontal="left" vertical="center"/>
    </xf>
    <xf numFmtId="0" fontId="38" fillId="0" borderId="17" xfId="0" applyFont="1" applyFill="1" applyBorder="1" applyAlignment="1" applyProtection="1">
      <alignment vertical="center" wrapText="1"/>
      <protection locked="0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right" vertical="center" wrapText="1"/>
      <protection locked="0"/>
    </xf>
    <xf numFmtId="4" fontId="39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9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40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justify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justify" wrapText="1"/>
      <protection locked="0"/>
    </xf>
    <xf numFmtId="0" fontId="15" fillId="0" borderId="17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right" vertical="center" wrapText="1"/>
      <protection locked="0"/>
    </xf>
    <xf numFmtId="4" fontId="26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34" fillId="7" borderId="8" xfId="0" applyNumberFormat="1" applyFont="1" applyFill="1" applyBorder="1" applyAlignment="1" applyProtection="1">
      <alignment horizontal="right" vertical="center" wrapText="1"/>
      <protection locked="0"/>
    </xf>
    <xf numFmtId="4" fontId="23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0" xfId="0" applyFont="1" applyFill="1" applyBorder="1" applyAlignment="1" applyProtection="1">
      <alignment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4" fontId="26" fillId="0" borderId="6" xfId="0" applyNumberFormat="1" applyFont="1" applyBorder="1" applyAlignment="1" applyProtection="1">
      <alignment horizontal="center" vertical="center" wrapText="1"/>
      <protection locked="0"/>
    </xf>
    <xf numFmtId="4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15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0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8" xfId="0" applyNumberFormat="1" applyFont="1" applyFill="1" applyBorder="1" applyAlignment="1" applyProtection="1">
      <alignment horizontal="right" vertical="center" wrapText="1"/>
      <protection locked="0"/>
    </xf>
    <xf numFmtId="4" fontId="35" fillId="12" borderId="30" xfId="0" applyNumberFormat="1" applyFont="1" applyFill="1" applyBorder="1" applyAlignment="1" applyProtection="1">
      <alignment horizontal="right" vertical="center" wrapText="1"/>
      <protection locked="0"/>
    </xf>
    <xf numFmtId="0" fontId="26" fillId="12" borderId="30" xfId="0" applyFont="1" applyFill="1" applyBorder="1" applyAlignment="1" applyProtection="1">
      <alignment horizontal="center" wrapText="1"/>
      <protection locked="0"/>
    </xf>
    <xf numFmtId="0" fontId="37" fillId="12" borderId="31" xfId="0" applyFont="1" applyFill="1" applyBorder="1" applyAlignment="1" applyProtection="1">
      <alignment horizontal="center" vertical="center"/>
      <protection locked="0"/>
    </xf>
    <xf numFmtId="0" fontId="41" fillId="10" borderId="23" xfId="0" applyFont="1" applyFill="1" applyBorder="1" applyAlignment="1">
      <alignment horizontal="left" vertical="center"/>
    </xf>
    <xf numFmtId="0" fontId="42" fillId="4" borderId="19" xfId="0" applyFont="1" applyFill="1" applyBorder="1" applyAlignment="1" applyProtection="1">
      <alignment horizontal="center" vertical="center" wrapText="1"/>
    </xf>
    <xf numFmtId="0" fontId="42" fillId="4" borderId="1" xfId="0" applyFont="1" applyFill="1" applyBorder="1" applyAlignment="1" applyProtection="1">
      <alignment horizontal="center" vertical="center" wrapText="1"/>
    </xf>
    <xf numFmtId="0" fontId="42" fillId="4" borderId="18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vertical="center" wrapText="1"/>
      <protection locked="0"/>
    </xf>
    <xf numFmtId="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" fontId="26" fillId="0" borderId="6" xfId="0" applyNumberFormat="1" applyFont="1" applyBorder="1" applyAlignment="1" applyProtection="1">
      <alignment horizontal="right" vertical="center" wrapText="1"/>
      <protection locked="0"/>
    </xf>
    <xf numFmtId="4" fontId="26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6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3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10" xfId="0" applyNumberFormat="1" applyFont="1" applyFill="1" applyBorder="1" applyAlignment="1" applyProtection="1">
      <alignment horizontal="right" vertical="center" wrapText="1"/>
      <protection locked="0"/>
    </xf>
    <xf numFmtId="0" fontId="26" fillId="12" borderId="30" xfId="0" applyFont="1" applyFill="1" applyBorder="1" applyAlignment="1" applyProtection="1">
      <alignment horizontal="justify" wrapText="1"/>
      <protection locked="0"/>
    </xf>
    <xf numFmtId="4" fontId="34" fillId="9" borderId="30" xfId="0" applyNumberFormat="1" applyFont="1" applyFill="1" applyBorder="1" applyAlignment="1" applyProtection="1">
      <alignment horizontal="right" vertical="center" wrapText="1"/>
      <protection locked="0"/>
    </xf>
    <xf numFmtId="4" fontId="34" fillId="9" borderId="36" xfId="0" applyNumberFormat="1" applyFont="1" applyFill="1" applyBorder="1" applyAlignment="1" applyProtection="1">
      <alignment horizontal="right" vertical="center" wrapText="1"/>
      <protection locked="0"/>
    </xf>
    <xf numFmtId="4" fontId="35" fillId="9" borderId="30" xfId="0" applyNumberFormat="1" applyFont="1" applyFill="1" applyBorder="1" applyAlignment="1" applyProtection="1">
      <alignment horizontal="right" vertical="center" wrapText="1"/>
      <protection locked="0"/>
    </xf>
    <xf numFmtId="0" fontId="26" fillId="9" borderId="30" xfId="0" applyFont="1" applyFill="1" applyBorder="1" applyAlignment="1" applyProtection="1">
      <alignment horizontal="center" wrapText="1"/>
      <protection locked="0"/>
    </xf>
    <xf numFmtId="0" fontId="37" fillId="9" borderId="31" xfId="0" applyFont="1" applyFill="1" applyBorder="1" applyProtection="1">
      <protection locked="0"/>
    </xf>
    <xf numFmtId="0" fontId="34" fillId="10" borderId="21" xfId="0" applyFont="1" applyFill="1" applyBorder="1" applyAlignment="1" applyProtection="1">
      <alignment horizontal="left" vertical="center"/>
    </xf>
    <xf numFmtId="0" fontId="34" fillId="10" borderId="25" xfId="0" applyFont="1" applyFill="1" applyBorder="1" applyAlignment="1" applyProtection="1">
      <alignment horizontal="left" vertical="center"/>
    </xf>
    <xf numFmtId="0" fontId="36" fillId="7" borderId="22" xfId="0" applyFont="1" applyFill="1" applyBorder="1" applyAlignment="1" applyProtection="1">
      <alignment horizontal="left" vertical="center"/>
    </xf>
    <xf numFmtId="0" fontId="37" fillId="7" borderId="23" xfId="0" applyFont="1" applyFill="1" applyBorder="1" applyAlignment="1">
      <alignment horizontal="left" vertical="center"/>
    </xf>
    <xf numFmtId="0" fontId="34" fillId="7" borderId="21" xfId="0" applyFont="1" applyFill="1" applyBorder="1" applyAlignment="1" applyProtection="1">
      <alignment horizontal="left" vertical="center"/>
    </xf>
    <xf numFmtId="0" fontId="34" fillId="7" borderId="25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37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11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20" xfId="0" applyFont="1" applyFill="1" applyBorder="1" applyAlignment="1" applyProtection="1">
      <alignment horizontal="justify" vertical="center" wrapText="1"/>
    </xf>
    <xf numFmtId="0" fontId="23" fillId="0" borderId="6" xfId="0" applyFont="1" applyFill="1" applyBorder="1" applyAlignment="1" applyProtection="1">
      <alignment horizontal="left" vertical="center" wrapText="1"/>
    </xf>
    <xf numFmtId="0" fontId="23" fillId="2" borderId="6" xfId="0" applyFont="1" applyFill="1" applyBorder="1" applyAlignment="1" applyProtection="1">
      <alignment horizontal="center" vertical="center" wrapText="1"/>
    </xf>
    <xf numFmtId="4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34" fillId="7" borderId="37" xfId="0" applyNumberFormat="1" applyFont="1" applyFill="1" applyBorder="1" applyAlignment="1" applyProtection="1">
      <alignment horizontal="right" vertical="center" wrapText="1"/>
      <protection locked="0"/>
    </xf>
    <xf numFmtId="4" fontId="23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34" fillId="12" borderId="30" xfId="0" applyFont="1" applyFill="1" applyBorder="1" applyAlignment="1" applyProtection="1">
      <alignment horizontal="justify" vertical="center" wrapText="1"/>
      <protection locked="0"/>
    </xf>
    <xf numFmtId="0" fontId="43" fillId="12" borderId="31" xfId="0" applyFont="1" applyFill="1" applyBorder="1" applyAlignment="1" applyProtection="1">
      <alignment horizontal="center" vertical="center" wrapText="1"/>
      <protection locked="0"/>
    </xf>
    <xf numFmtId="0" fontId="36" fillId="7" borderId="41" xfId="0" applyFont="1" applyFill="1" applyBorder="1" applyAlignment="1" applyProtection="1">
      <alignment horizontal="left" vertical="center"/>
    </xf>
    <xf numFmtId="0" fontId="37" fillId="7" borderId="0" xfId="0" applyFont="1" applyFill="1" applyBorder="1" applyAlignment="1">
      <alignment vertical="center"/>
    </xf>
    <xf numFmtId="0" fontId="26" fillId="7" borderId="0" xfId="0" applyFont="1" applyFill="1" applyBorder="1" applyAlignment="1" applyProtection="1">
      <alignment horizontal="center" vertical="center" wrapText="1"/>
    </xf>
    <xf numFmtId="0" fontId="26" fillId="7" borderId="42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26" fillId="3" borderId="12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9" fontId="26" fillId="0" borderId="5" xfId="0" applyNumberFormat="1" applyFont="1" applyFill="1" applyBorder="1" applyAlignment="1" applyProtection="1">
      <alignment horizontal="center" vertical="center" wrapText="1"/>
    </xf>
    <xf numFmtId="10" fontId="26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5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6" xfId="0" applyNumberFormat="1" applyFont="1" applyFill="1" applyBorder="1" applyAlignment="1" applyProtection="1">
      <alignment horizontal="center" vertical="center" wrapText="1"/>
    </xf>
    <xf numFmtId="10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45" fillId="12" borderId="31" xfId="0" applyFont="1" applyFill="1" applyBorder="1" applyAlignment="1" applyProtection="1">
      <alignment horizontal="left" vertical="center" wrapText="1"/>
      <protection locked="0"/>
    </xf>
    <xf numFmtId="0" fontId="23" fillId="9" borderId="30" xfId="0" applyFont="1" applyFill="1" applyBorder="1" applyAlignment="1" applyProtection="1">
      <alignment horizontal="center" wrapText="1"/>
      <protection locked="0"/>
    </xf>
    <xf numFmtId="4" fontId="34" fillId="8" borderId="10" xfId="0" applyNumberFormat="1" applyFont="1" applyFill="1" applyBorder="1" applyAlignment="1" applyProtection="1">
      <alignment horizontal="right" vertical="center" wrapText="1"/>
      <protection locked="0"/>
    </xf>
    <xf numFmtId="4" fontId="35" fillId="8" borderId="10" xfId="0" applyNumberFormat="1" applyFont="1" applyFill="1" applyBorder="1" applyAlignment="1" applyProtection="1">
      <alignment horizontal="right" vertical="center" wrapText="1"/>
      <protection locked="0"/>
    </xf>
    <xf numFmtId="164" fontId="26" fillId="8" borderId="33" xfId="0" applyNumberFormat="1" applyFont="1" applyFill="1" applyBorder="1" applyAlignment="1" applyProtection="1">
      <alignment horizontal="center" wrapText="1"/>
      <protection locked="0"/>
    </xf>
    <xf numFmtId="0" fontId="37" fillId="8" borderId="31" xfId="0" applyFont="1" applyFill="1" applyBorder="1" applyProtection="1">
      <protection locked="0"/>
    </xf>
    <xf numFmtId="0" fontId="26" fillId="0" borderId="0" xfId="0" applyFont="1" applyFill="1" applyAlignment="1" applyProtection="1">
      <alignment horizontal="left" vertical="center" wrapText="1"/>
    </xf>
    <xf numFmtId="0" fontId="12" fillId="0" borderId="17" xfId="0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39" fillId="0" borderId="17" xfId="0" applyFont="1" applyFill="1" applyBorder="1" applyAlignment="1" applyProtection="1">
      <alignment horizontal="justify" vertical="center" wrapText="1"/>
    </xf>
    <xf numFmtId="0" fontId="39" fillId="0" borderId="5" xfId="0" applyFont="1" applyFill="1" applyBorder="1" applyAlignment="1" applyProtection="1">
      <alignment horizontal="left" vertical="center" wrapText="1"/>
    </xf>
    <xf numFmtId="49" fontId="39" fillId="0" borderId="5" xfId="0" applyNumberFormat="1" applyFont="1" applyFill="1" applyBorder="1" applyAlignment="1" applyProtection="1">
      <alignment horizontal="center" vertical="center" wrapText="1"/>
    </xf>
    <xf numFmtId="10" fontId="39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justify" vertical="center" wrapText="1"/>
    </xf>
    <xf numFmtId="0" fontId="7" fillId="0" borderId="0" xfId="1" applyFont="1" applyBorder="1" applyAlignment="1">
      <alignment horizontal="left" vertical="center" wrapText="1"/>
    </xf>
    <xf numFmtId="10" fontId="47" fillId="0" borderId="38" xfId="0" applyNumberFormat="1" applyFont="1" applyBorder="1" applyAlignment="1">
      <alignment horizontal="center" vertical="center"/>
    </xf>
    <xf numFmtId="10" fontId="47" fillId="0" borderId="28" xfId="0" applyNumberFormat="1" applyFont="1" applyBorder="1" applyAlignment="1" applyProtection="1">
      <alignment horizontal="center" vertical="center"/>
      <protection locked="0"/>
    </xf>
    <xf numFmtId="10" fontId="47" fillId="0" borderId="28" xfId="0" applyNumberFormat="1" applyFont="1" applyBorder="1" applyAlignment="1" applyProtection="1">
      <alignment horizontal="center" vertical="center"/>
    </xf>
    <xf numFmtId="10" fontId="47" fillId="0" borderId="28" xfId="0" applyNumberFormat="1" applyFont="1" applyBorder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49" fillId="0" borderId="0" xfId="2" applyFont="1"/>
    <xf numFmtId="0" fontId="50" fillId="0" borderId="0" xfId="2" applyFont="1"/>
    <xf numFmtId="0" fontId="51" fillId="0" borderId="0" xfId="2" applyFont="1"/>
    <xf numFmtId="0" fontId="52" fillId="0" borderId="0" xfId="2" applyFont="1"/>
    <xf numFmtId="0" fontId="53" fillId="16" borderId="54" xfId="2" applyFont="1" applyFill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3" fillId="0" borderId="63" xfId="2" applyFont="1" applyBorder="1" applyAlignment="1">
      <alignment horizontal="left" vertical="center" wrapText="1"/>
    </xf>
    <xf numFmtId="0" fontId="52" fillId="0" borderId="65" xfId="2" applyFont="1" applyBorder="1" applyAlignment="1">
      <alignment horizontal="left" vertical="center" wrapText="1"/>
    </xf>
    <xf numFmtId="0" fontId="56" fillId="0" borderId="0" xfId="2" applyFont="1"/>
    <xf numFmtId="4" fontId="60" fillId="0" borderId="52" xfId="0" applyNumberFormat="1" applyFont="1" applyBorder="1" applyAlignment="1" applyProtection="1">
      <alignment horizontal="right" vertical="center"/>
      <protection locked="0"/>
    </xf>
    <xf numFmtId="4" fontId="60" fillId="0" borderId="49" xfId="0" applyNumberFormat="1" applyFont="1" applyBorder="1" applyAlignment="1" applyProtection="1">
      <alignment horizontal="right" vertical="center"/>
      <protection locked="0"/>
    </xf>
    <xf numFmtId="4" fontId="60" fillId="0" borderId="48" xfId="0" applyNumberFormat="1" applyFont="1" applyBorder="1" applyAlignment="1" applyProtection="1">
      <alignment horizontal="right" vertical="center"/>
      <protection locked="0"/>
    </xf>
    <xf numFmtId="4" fontId="60" fillId="0" borderId="50" xfId="0" applyNumberFormat="1" applyFont="1" applyBorder="1" applyAlignment="1" applyProtection="1">
      <alignment horizontal="right" vertical="center"/>
      <protection locked="0"/>
    </xf>
    <xf numFmtId="4" fontId="60" fillId="0" borderId="51" xfId="0" applyNumberFormat="1" applyFont="1" applyBorder="1" applyAlignment="1" applyProtection="1">
      <alignment horizontal="right" vertical="center"/>
      <protection locked="0"/>
    </xf>
    <xf numFmtId="4" fontId="60" fillId="0" borderId="53" xfId="0" applyNumberFormat="1" applyFont="1" applyBorder="1" applyAlignment="1" applyProtection="1">
      <alignment horizontal="right" vertical="center"/>
      <protection locked="0"/>
    </xf>
    <xf numFmtId="4" fontId="58" fillId="0" borderId="31" xfId="0" applyNumberFormat="1" applyFont="1" applyFill="1" applyBorder="1" applyAlignment="1" applyProtection="1">
      <alignment vertical="center" wrapText="1"/>
    </xf>
    <xf numFmtId="1" fontId="59" fillId="3" borderId="11" xfId="0" applyNumberFormat="1" applyFont="1" applyFill="1" applyBorder="1" applyAlignment="1" applyProtection="1">
      <alignment horizontal="center" vertical="center"/>
    </xf>
    <xf numFmtId="1" fontId="59" fillId="3" borderId="12" xfId="0" applyNumberFormat="1" applyFont="1" applyFill="1" applyBorder="1" applyAlignment="1" applyProtection="1">
      <alignment horizontal="center" vertical="center" wrapText="1"/>
    </xf>
    <xf numFmtId="0" fontId="59" fillId="3" borderId="12" xfId="0" applyNumberFormat="1" applyFont="1" applyFill="1" applyBorder="1" applyAlignment="1" applyProtection="1">
      <alignment horizontal="center" vertical="center" wrapText="1"/>
    </xf>
    <xf numFmtId="165" fontId="59" fillId="3" borderId="12" xfId="0" applyNumberFormat="1" applyFont="1" applyFill="1" applyBorder="1" applyAlignment="1" applyProtection="1">
      <alignment horizontal="center" vertical="center" wrapText="1"/>
    </xf>
    <xf numFmtId="4" fontId="59" fillId="3" borderId="12" xfId="0" applyNumberFormat="1" applyFont="1" applyFill="1" applyBorder="1" applyAlignment="1" applyProtection="1">
      <alignment horizontal="center" vertical="center" wrapText="1"/>
    </xf>
    <xf numFmtId="4" fontId="59" fillId="3" borderId="13" xfId="0" applyNumberFormat="1" applyFont="1" applyFill="1" applyBorder="1" applyAlignment="1" applyProtection="1">
      <alignment horizontal="center" vertical="center" wrapText="1"/>
    </xf>
    <xf numFmtId="1" fontId="59" fillId="15" borderId="19" xfId="0" applyNumberFormat="1" applyFont="1" applyFill="1" applyBorder="1" applyAlignment="1" applyProtection="1">
      <alignment horizontal="center" vertical="center"/>
    </xf>
    <xf numFmtId="1" fontId="58" fillId="15" borderId="1" xfId="0" applyNumberFormat="1" applyFont="1" applyFill="1" applyBorder="1" applyAlignment="1" applyProtection="1">
      <alignment horizontal="left" vertical="center" wrapText="1"/>
    </xf>
    <xf numFmtId="0" fontId="59" fillId="15" borderId="1" xfId="0" applyNumberFormat="1" applyFont="1" applyFill="1" applyBorder="1" applyAlignment="1" applyProtection="1">
      <alignment horizontal="center" vertical="center" wrapText="1"/>
    </xf>
    <xf numFmtId="165" fontId="59" fillId="15" borderId="1" xfId="0" applyNumberFormat="1" applyFont="1" applyFill="1" applyBorder="1" applyAlignment="1" applyProtection="1">
      <alignment horizontal="center" vertical="center" wrapText="1"/>
    </xf>
    <xf numFmtId="4" fontId="59" fillId="15" borderId="1" xfId="0" applyNumberFormat="1" applyFont="1" applyFill="1" applyBorder="1" applyAlignment="1" applyProtection="1">
      <alignment horizontal="center" vertical="center" wrapText="1"/>
    </xf>
    <xf numFmtId="4" fontId="59" fillId="15" borderId="18" xfId="0" applyNumberFormat="1" applyFont="1" applyFill="1" applyBorder="1" applyAlignment="1" applyProtection="1">
      <alignment horizontal="center" vertical="center" wrapText="1"/>
    </xf>
    <xf numFmtId="1" fontId="60" fillId="0" borderId="17" xfId="0" applyNumberFormat="1" applyFont="1" applyFill="1" applyBorder="1" applyAlignment="1" applyProtection="1">
      <alignment horizontal="center" vertical="center" wrapText="1"/>
    </xf>
    <xf numFmtId="4" fontId="60" fillId="0" borderId="67" xfId="0" applyNumberFormat="1" applyFont="1" applyBorder="1" applyAlignment="1" applyProtection="1">
      <alignment horizontal="right" vertical="center"/>
    </xf>
    <xf numFmtId="1" fontId="57" fillId="0" borderId="0" xfId="0" applyNumberFormat="1" applyFont="1" applyAlignment="1" applyProtection="1">
      <alignment horizontal="center"/>
    </xf>
    <xf numFmtId="0" fontId="57" fillId="0" borderId="0" xfId="0" applyNumberFormat="1" applyFont="1" applyAlignment="1" applyProtection="1">
      <alignment horizontal="left"/>
    </xf>
    <xf numFmtId="165" fontId="57" fillId="0" borderId="0" xfId="0" applyNumberFormat="1" applyFont="1" applyAlignment="1" applyProtection="1">
      <alignment horizontal="right"/>
    </xf>
    <xf numFmtId="4" fontId="57" fillId="0" borderId="0" xfId="0" applyNumberFormat="1" applyFont="1" applyAlignment="1" applyProtection="1">
      <alignment horizontal="right" vertical="center"/>
    </xf>
    <xf numFmtId="49" fontId="62" fillId="0" borderId="1" xfId="4" applyNumberFormat="1" applyFont="1" applyBorder="1" applyAlignment="1" applyProtection="1">
      <alignment horizontal="left" vertical="top" wrapText="1"/>
    </xf>
    <xf numFmtId="0" fontId="62" fillId="0" borderId="1" xfId="4" applyFont="1" applyBorder="1" applyAlignment="1" applyProtection="1">
      <alignment horizontal="center" vertical="center"/>
    </xf>
    <xf numFmtId="165" fontId="62" fillId="0" borderId="1" xfId="4" applyNumberFormat="1" applyFont="1" applyBorder="1" applyAlignment="1" applyProtection="1">
      <alignment horizontal="center" vertical="center"/>
    </xf>
    <xf numFmtId="165" fontId="62" fillId="0" borderId="5" xfId="4" applyNumberFormat="1" applyFont="1" applyBorder="1" applyAlignment="1" applyProtection="1">
      <alignment horizontal="center" vertical="center"/>
    </xf>
    <xf numFmtId="4" fontId="59" fillId="15" borderId="7" xfId="0" applyNumberFormat="1" applyFont="1" applyFill="1" applyBorder="1" applyAlignment="1" applyProtection="1">
      <alignment horizontal="center" vertical="center" wrapText="1"/>
    </xf>
    <xf numFmtId="1" fontId="64" fillId="15" borderId="1" xfId="0" applyNumberFormat="1" applyFont="1" applyFill="1" applyBorder="1" applyAlignment="1" applyProtection="1">
      <alignment horizontal="left" vertical="center" wrapText="1"/>
    </xf>
    <xf numFmtId="0" fontId="49" fillId="0" borderId="0" xfId="2" applyFont="1" applyAlignment="1">
      <alignment horizontal="right"/>
    </xf>
    <xf numFmtId="0" fontId="52" fillId="0" borderId="0" xfId="2" applyFont="1" applyAlignment="1">
      <alignment horizontal="left" vertical="top"/>
    </xf>
    <xf numFmtId="0" fontId="50" fillId="0" borderId="0" xfId="2" applyFont="1" applyAlignment="1">
      <alignment vertical="top"/>
    </xf>
    <xf numFmtId="0" fontId="52" fillId="0" borderId="68" xfId="2" applyFont="1" applyBorder="1" applyAlignment="1">
      <alignment horizontal="center" vertical="center" wrapText="1"/>
    </xf>
    <xf numFmtId="0" fontId="52" fillId="0" borderId="69" xfId="2" applyFont="1" applyBorder="1" applyAlignment="1">
      <alignment horizontal="center" vertical="center" wrapText="1"/>
    </xf>
    <xf numFmtId="0" fontId="52" fillId="0" borderId="70" xfId="2" applyFont="1" applyBorder="1" applyAlignment="1">
      <alignment horizontal="center" vertical="center" wrapText="1"/>
    </xf>
    <xf numFmtId="0" fontId="50" fillId="0" borderId="71" xfId="2" applyFont="1" applyBorder="1" applyAlignment="1">
      <alignment horizontal="center" vertical="center"/>
    </xf>
    <xf numFmtId="0" fontId="50" fillId="0" borderId="2" xfId="2" applyFont="1" applyBorder="1" applyAlignment="1">
      <alignment horizontal="left" vertical="center" wrapText="1"/>
    </xf>
    <xf numFmtId="0" fontId="50" fillId="17" borderId="71" xfId="2" applyFont="1" applyFill="1" applyBorder="1" applyAlignment="1">
      <alignment horizontal="center" vertical="center"/>
    </xf>
    <xf numFmtId="0" fontId="50" fillId="17" borderId="2" xfId="2" applyFont="1" applyFill="1" applyBorder="1" applyAlignment="1">
      <alignment horizontal="left" vertical="center" wrapText="1"/>
    </xf>
    <xf numFmtId="4" fontId="50" fillId="17" borderId="72" xfId="2" applyNumberFormat="1" applyFont="1" applyFill="1" applyBorder="1" applyAlignment="1">
      <alignment vertical="center"/>
    </xf>
    <xf numFmtId="0" fontId="52" fillId="0" borderId="73" xfId="2" applyFont="1" applyBorder="1" applyAlignment="1">
      <alignment horizontal="left" vertical="center"/>
    </xf>
    <xf numFmtId="0" fontId="52" fillId="0" borderId="74" xfId="2" applyFont="1" applyBorder="1" applyAlignment="1">
      <alignment horizontal="left" vertical="center"/>
    </xf>
    <xf numFmtId="4" fontId="51" fillId="0" borderId="75" xfId="2" applyNumberFormat="1" applyFont="1" applyBorder="1" applyAlignment="1">
      <alignment vertical="center"/>
    </xf>
    <xf numFmtId="0" fontId="52" fillId="0" borderId="0" xfId="2" applyFont="1" applyBorder="1" applyAlignment="1">
      <alignment horizontal="left" vertical="center"/>
    </xf>
    <xf numFmtId="4" fontId="52" fillId="0" borderId="0" xfId="2" applyNumberFormat="1" applyFont="1" applyBorder="1" applyAlignment="1">
      <alignment vertical="center"/>
    </xf>
    <xf numFmtId="0" fontId="56" fillId="0" borderId="0" xfId="2" applyFont="1" applyAlignment="1">
      <alignment horizontal="right"/>
    </xf>
    <xf numFmtId="0" fontId="53" fillId="16" borderId="68" xfId="2" applyFont="1" applyFill="1" applyBorder="1" applyAlignment="1">
      <alignment horizontal="center" vertical="center" wrapText="1"/>
    </xf>
    <xf numFmtId="0" fontId="53" fillId="16" borderId="76" xfId="2" applyFont="1" applyFill="1" applyBorder="1" applyAlignment="1">
      <alignment horizontal="center" vertical="center" wrapText="1"/>
    </xf>
    <xf numFmtId="0" fontId="54" fillId="0" borderId="77" xfId="2" applyFont="1" applyBorder="1" applyAlignment="1">
      <alignment horizontal="center" vertical="center" wrapText="1"/>
    </xf>
    <xf numFmtId="0" fontId="54" fillId="0" borderId="5" xfId="2" applyFont="1" applyBorder="1" applyAlignment="1">
      <alignment horizontal="left" vertical="center" wrapText="1"/>
    </xf>
    <xf numFmtId="0" fontId="54" fillId="0" borderId="71" xfId="2" applyFont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 wrapText="1"/>
    </xf>
    <xf numFmtId="0" fontId="54" fillId="0" borderId="57" xfId="2" applyFont="1" applyBorder="1" applyAlignment="1">
      <alignment horizontal="left" vertical="center" wrapText="1"/>
    </xf>
    <xf numFmtId="0" fontId="53" fillId="0" borderId="64" xfId="2" applyFont="1" applyBorder="1" applyAlignment="1">
      <alignment vertical="top" wrapText="1"/>
    </xf>
    <xf numFmtId="4" fontId="54" fillId="0" borderId="78" xfId="2" applyNumberFormat="1" applyFont="1" applyBorder="1" applyAlignment="1">
      <alignment horizontal="left" vertical="center" wrapText="1"/>
    </xf>
    <xf numFmtId="4" fontId="54" fillId="0" borderId="55" xfId="2" applyNumberFormat="1" applyFont="1" applyBorder="1" applyAlignment="1">
      <alignment horizontal="left" vertical="center" wrapText="1"/>
    </xf>
    <xf numFmtId="4" fontId="54" fillId="0" borderId="59" xfId="2" applyNumberFormat="1" applyFont="1" applyBorder="1" applyAlignment="1">
      <alignment horizontal="left" vertical="center" wrapText="1"/>
    </xf>
    <xf numFmtId="4" fontId="54" fillId="0" borderId="62" xfId="2" applyNumberFormat="1" applyFont="1" applyBorder="1" applyAlignment="1">
      <alignment horizontal="left" vertical="center" wrapText="1"/>
    </xf>
    <xf numFmtId="4" fontId="53" fillId="0" borderId="66" xfId="2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 applyProtection="1">
      <alignment horizontal="left" wrapText="1"/>
    </xf>
    <xf numFmtId="49" fontId="3" fillId="0" borderId="2" xfId="0" applyNumberFormat="1" applyFont="1" applyFill="1" applyBorder="1" applyAlignment="1" applyProtection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4" fillId="12" borderId="3" xfId="0" applyFont="1" applyFill="1" applyBorder="1" applyAlignment="1" applyProtection="1">
      <alignment horizontal="left" vertical="center" wrapText="1"/>
      <protection locked="0"/>
    </xf>
    <xf numFmtId="0" fontId="34" fillId="12" borderId="4" xfId="0" applyFont="1" applyFill="1" applyBorder="1" applyAlignment="1" applyProtection="1">
      <alignment horizontal="left" vertical="center" wrapText="1"/>
      <protection locked="0"/>
    </xf>
    <xf numFmtId="0" fontId="34" fillId="12" borderId="33" xfId="0" applyFont="1" applyFill="1" applyBorder="1" applyAlignment="1" applyProtection="1">
      <alignment horizontal="left" vertical="center" wrapText="1"/>
      <protection locked="0"/>
    </xf>
    <xf numFmtId="0" fontId="34" fillId="9" borderId="29" xfId="0" applyFont="1" applyFill="1" applyBorder="1" applyAlignment="1" applyProtection="1">
      <alignment horizontal="left" vertical="center" wrapText="1"/>
      <protection locked="0"/>
    </xf>
    <xf numFmtId="0" fontId="34" fillId="9" borderId="30" xfId="0" applyFont="1" applyFill="1" applyBorder="1" applyAlignment="1" applyProtection="1">
      <alignment horizontal="left" vertical="center" wrapText="1"/>
      <protection locked="0"/>
    </xf>
    <xf numFmtId="0" fontId="34" fillId="10" borderId="35" xfId="0" applyFont="1" applyFill="1" applyBorder="1" applyAlignment="1" applyProtection="1">
      <alignment horizontal="left" vertical="center"/>
    </xf>
    <xf numFmtId="0" fontId="37" fillId="10" borderId="21" xfId="0" applyFont="1" applyFill="1" applyBorder="1" applyAlignment="1">
      <alignment horizontal="left" vertical="center"/>
    </xf>
    <xf numFmtId="0" fontId="34" fillId="8" borderId="3" xfId="0" applyFont="1" applyFill="1" applyBorder="1" applyAlignment="1" applyProtection="1">
      <alignment horizontal="left" wrapText="1"/>
      <protection locked="0"/>
    </xf>
    <xf numFmtId="0" fontId="34" fillId="8" borderId="4" xfId="0" applyFont="1" applyFill="1" applyBorder="1" applyAlignment="1" applyProtection="1">
      <alignment horizontal="left" wrapText="1"/>
      <protection locked="0"/>
    </xf>
    <xf numFmtId="0" fontId="34" fillId="12" borderId="29" xfId="0" applyFont="1" applyFill="1" applyBorder="1" applyAlignment="1" applyProtection="1">
      <alignment horizontal="justify" vertical="center" wrapText="1"/>
    </xf>
    <xf numFmtId="0" fontId="43" fillId="12" borderId="30" xfId="0" applyFont="1" applyFill="1" applyBorder="1" applyAlignment="1">
      <alignment vertical="center" wrapText="1"/>
    </xf>
    <xf numFmtId="0" fontId="34" fillId="12" borderId="3" xfId="0" applyFont="1" applyFill="1" applyBorder="1" applyAlignment="1" applyProtection="1">
      <alignment horizontal="justify" vertical="center" wrapText="1"/>
    </xf>
    <xf numFmtId="0" fontId="44" fillId="12" borderId="4" xfId="0" applyFont="1" applyFill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0" fillId="0" borderId="7" xfId="0" applyBorder="1" applyAlignment="1"/>
    <xf numFmtId="0" fontId="0" fillId="0" borderId="8" xfId="0" applyBorder="1" applyAlignment="1"/>
    <xf numFmtId="49" fontId="3" fillId="0" borderId="2" xfId="0" applyNumberFormat="1" applyFont="1" applyBorder="1" applyAlignment="1" applyProtection="1">
      <alignment horizontal="left" wrapText="1"/>
    </xf>
    <xf numFmtId="49" fontId="3" fillId="0" borderId="7" xfId="0" applyNumberFormat="1" applyFont="1" applyBorder="1" applyAlignment="1" applyProtection="1">
      <alignment horizontal="left" wrapText="1"/>
    </xf>
    <xf numFmtId="49" fontId="3" fillId="0" borderId="8" xfId="0" applyNumberFormat="1" applyFont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wrapText="1"/>
    </xf>
    <xf numFmtId="0" fontId="13" fillId="0" borderId="0" xfId="0" applyFont="1" applyAlignment="1" applyProtection="1">
      <alignment horizontal="center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8" fillId="3" borderId="38" xfId="0" applyFont="1" applyFill="1" applyBorder="1" applyAlignment="1" applyProtection="1">
      <alignment horizontal="left" vertical="center" wrapText="1"/>
    </xf>
    <xf numFmtId="0" fontId="0" fillId="0" borderId="44" xfId="0" applyBorder="1" applyAlignment="1"/>
    <xf numFmtId="0" fontId="21" fillId="0" borderId="2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2" fillId="0" borderId="58" xfId="2" applyFont="1" applyBorder="1" applyAlignment="1">
      <alignment horizontal="left" vertical="center" wrapText="1"/>
    </xf>
    <xf numFmtId="0" fontId="55" fillId="0" borderId="12" xfId="2" applyFont="1" applyBorder="1" applyAlignment="1">
      <alignment horizontal="left" vertical="center" wrapText="1"/>
    </xf>
    <xf numFmtId="0" fontId="52" fillId="0" borderId="56" xfId="2" applyFont="1" applyBorder="1" applyAlignment="1">
      <alignment horizontal="left" vertical="center" wrapText="1"/>
    </xf>
    <xf numFmtId="0" fontId="50" fillId="0" borderId="6" xfId="2" applyFont="1" applyBorder="1" applyAlignment="1">
      <alignment horizontal="left" vertical="center" wrapText="1"/>
    </xf>
    <xf numFmtId="0" fontId="52" fillId="0" borderId="60" xfId="2" applyFont="1" applyBorder="1" applyAlignment="1">
      <alignment horizontal="left" vertical="center" wrapText="1"/>
    </xf>
    <xf numFmtId="0" fontId="55" fillId="0" borderId="61" xfId="2" applyFont="1" applyBorder="1" applyAlignment="1">
      <alignment horizontal="left" vertical="center" wrapText="1"/>
    </xf>
    <xf numFmtId="0" fontId="49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1" applyFont="1" applyBorder="1" applyAlignment="1">
      <alignment horizontal="left" vertical="center" wrapText="1"/>
    </xf>
    <xf numFmtId="0" fontId="29" fillId="8" borderId="3" xfId="0" applyFont="1" applyFill="1" applyBorder="1" applyAlignment="1">
      <alignment horizontal="right"/>
    </xf>
    <xf numFmtId="0" fontId="29" fillId="8" borderId="4" xfId="0" applyFont="1" applyFill="1" applyBorder="1" applyAlignment="1">
      <alignment horizontal="right"/>
    </xf>
    <xf numFmtId="0" fontId="29" fillId="8" borderId="33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 vertical="center" wrapText="1"/>
    </xf>
    <xf numFmtId="1" fontId="58" fillId="0" borderId="0" xfId="0" applyNumberFormat="1" applyFont="1" applyFill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" fontId="57" fillId="0" borderId="46" xfId="0" applyNumberFormat="1" applyFont="1" applyFill="1" applyBorder="1" applyAlignment="1" applyProtection="1">
      <alignment horizontal="center"/>
    </xf>
    <xf numFmtId="1" fontId="57" fillId="0" borderId="0" xfId="0" applyNumberFormat="1" applyFont="1" applyFill="1" applyBorder="1" applyAlignment="1" applyProtection="1">
      <alignment horizontal="center"/>
    </xf>
    <xf numFmtId="0" fontId="57" fillId="0" borderId="0" xfId="0" applyFont="1" applyFill="1" applyBorder="1" applyAlignment="1" applyProtection="1"/>
    <xf numFmtId="1" fontId="58" fillId="3" borderId="29" xfId="0" applyNumberFormat="1" applyFont="1" applyFill="1" applyBorder="1" applyAlignment="1" applyProtection="1">
      <alignment horizontal="right" vertical="center" wrapText="1"/>
    </xf>
    <xf numFmtId="0" fontId="58" fillId="3" borderId="30" xfId="0" applyFont="1" applyFill="1" applyBorder="1" applyAlignment="1" applyProtection="1">
      <alignment horizontal="right" wrapText="1"/>
    </xf>
    <xf numFmtId="1" fontId="57" fillId="0" borderId="0" xfId="0" applyNumberFormat="1" applyFont="1" applyAlignment="1" applyProtection="1">
      <alignment horizontal="left"/>
    </xf>
    <xf numFmtId="4" fontId="50" fillId="0" borderId="72" xfId="2" applyNumberFormat="1" applyFont="1" applyBorder="1" applyAlignment="1" applyProtection="1">
      <alignment vertical="center"/>
      <protection locked="0"/>
    </xf>
  </cellXfs>
  <cellStyles count="5">
    <cellStyle name="Normálna 2" xfId="1"/>
    <cellStyle name="Normálne" xfId="0" builtinId="0"/>
    <cellStyle name="normálne 2" xfId="3"/>
    <cellStyle name="normálne 3" xfId="4"/>
    <cellStyle name="normálne_Template BoQ RL - DS, struktura VV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524933</xdr:colOff>
      <xdr:row>2</xdr:row>
      <xdr:rowOff>89959</xdr:rowOff>
    </xdr:from>
    <xdr:to>
      <xdr:col>0</xdr:col>
      <xdr:colOff>1275292</xdr:colOff>
      <xdr:row>5</xdr:row>
      <xdr:rowOff>175684</xdr:rowOff>
    </xdr:to>
    <xdr:pic>
      <xdr:nvPicPr>
        <xdr:cNvPr id="3" name="Obrázok 1" descr="logo IROP 2014-2020_verzia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3" y="470959"/>
          <a:ext cx="75035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2031999</xdr:colOff>
      <xdr:row>2</xdr:row>
      <xdr:rowOff>29633</xdr:rowOff>
    </xdr:from>
    <xdr:to>
      <xdr:col>14</xdr:col>
      <xdr:colOff>2021416</xdr:colOff>
      <xdr:row>5</xdr:row>
      <xdr:rowOff>105833</xdr:rowOff>
    </xdr:to>
    <xdr:pic>
      <xdr:nvPicPr>
        <xdr:cNvPr id="5" name="Obrázok 2" descr="http://www.euroregion-tatry.eu/_pliki/flaga_UE+unia_europejska_EFRR_z_lewej_SK%20smal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9" y="410633"/>
          <a:ext cx="203729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3:W132"/>
  <sheetViews>
    <sheetView view="pageBreakPreview" topLeftCell="A31" zoomScale="60" zoomScaleNormal="80" zoomScalePageLayoutView="80" workbookViewId="0">
      <selection activeCell="A70" sqref="A70:O70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11.28515625" style="2" bestFit="1" customWidth="1"/>
    <col min="4" max="4" width="9" style="3" customWidth="1"/>
    <col min="5" max="9" width="20.7109375" style="3" customWidth="1"/>
    <col min="10" max="12" width="20.7109375" style="3" hidden="1" customWidth="1"/>
    <col min="13" max="13" width="20.7109375" style="3" customWidth="1"/>
    <col min="14" max="15" width="30.7109375" style="1" customWidth="1"/>
    <col min="16" max="16" width="10.5703125" style="8" customWidth="1"/>
    <col min="17" max="17" width="10.5703125" style="1" customWidth="1"/>
    <col min="18" max="37" width="9.140625" style="1" customWidth="1"/>
    <col min="38" max="16384" width="9.140625" style="1"/>
  </cols>
  <sheetData>
    <row r="3" spans="1:23" x14ac:dyDescent="0.25">
      <c r="A3" s="8"/>
      <c r="B3" s="8"/>
      <c r="C3"/>
      <c r="D3" s="10"/>
      <c r="E3" s="10"/>
      <c r="F3" s="21"/>
      <c r="G3" s="10"/>
      <c r="H3" s="10"/>
      <c r="I3" s="10"/>
      <c r="J3" s="10"/>
      <c r="K3" s="10"/>
      <c r="L3" s="10"/>
      <c r="M3" s="10"/>
      <c r="N3" s="8"/>
      <c r="O3" s="8"/>
      <c r="P3" s="17"/>
      <c r="Q3" s="18"/>
      <c r="R3" s="18"/>
      <c r="S3" s="18"/>
      <c r="T3" s="18"/>
      <c r="U3" s="18"/>
      <c r="V3" s="18"/>
      <c r="W3" s="18"/>
    </row>
    <row r="4" spans="1:23" x14ac:dyDescent="0.25">
      <c r="A4" s="8"/>
      <c r="B4" s="8"/>
      <c r="C4"/>
      <c r="D4" s="10"/>
      <c r="E4" s="10"/>
      <c r="F4" s="21"/>
      <c r="G4" s="10"/>
      <c r="H4" s="10"/>
      <c r="I4" s="10"/>
      <c r="J4" s="10"/>
      <c r="K4" s="10"/>
      <c r="L4" s="10"/>
      <c r="M4" s="10"/>
      <c r="N4" s="8"/>
      <c r="O4" s="8"/>
      <c r="P4" s="17"/>
      <c r="Q4" s="18"/>
      <c r="R4" s="18"/>
      <c r="S4" s="18"/>
      <c r="T4" s="18"/>
      <c r="U4" s="18"/>
      <c r="V4" s="18"/>
      <c r="W4" s="18"/>
    </row>
    <row r="5" spans="1:23" x14ac:dyDescent="0.25">
      <c r="A5" s="11"/>
      <c r="B5" s="11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8"/>
      <c r="P5" s="17"/>
      <c r="Q5" s="17"/>
      <c r="R5" s="18"/>
      <c r="S5" s="18"/>
      <c r="T5" s="18"/>
      <c r="U5" s="18"/>
      <c r="V5" s="18"/>
      <c r="W5" s="18"/>
    </row>
    <row r="6" spans="1:23" ht="23.25" x14ac:dyDescent="0.35">
      <c r="A6" s="331" t="s">
        <v>94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17"/>
      <c r="Q6" s="18"/>
      <c r="R6" s="18"/>
      <c r="S6" s="18"/>
      <c r="T6" s="18"/>
      <c r="U6" s="18"/>
      <c r="V6" s="18"/>
      <c r="W6" s="18"/>
    </row>
    <row r="7" spans="1:23" ht="15" customHeight="1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8"/>
      <c r="P7" s="17"/>
      <c r="Q7" s="18"/>
      <c r="R7" s="18"/>
      <c r="S7" s="18"/>
      <c r="T7" s="18"/>
      <c r="U7" s="18"/>
      <c r="V7" s="18"/>
      <c r="W7" s="18"/>
    </row>
    <row r="8" spans="1:23" ht="20.25" customHeight="1" x14ac:dyDescent="0.25">
      <c r="A8" s="71" t="s">
        <v>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3"/>
      <c r="P8" s="17"/>
      <c r="Q8" s="18"/>
      <c r="R8" s="18"/>
      <c r="S8" s="18"/>
      <c r="T8" s="18"/>
      <c r="U8" s="18"/>
      <c r="V8" s="18"/>
      <c r="W8" s="18"/>
    </row>
    <row r="9" spans="1:23" ht="21.75" customHeight="1" x14ac:dyDescent="0.25">
      <c r="A9" s="72" t="s">
        <v>1</v>
      </c>
      <c r="B9" s="337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9"/>
      <c r="P9" s="17"/>
      <c r="Q9" s="18"/>
      <c r="R9" s="18"/>
      <c r="S9" s="18"/>
      <c r="T9" s="18"/>
      <c r="U9" s="18"/>
      <c r="V9" s="18"/>
      <c r="W9" s="18"/>
    </row>
    <row r="10" spans="1:23" ht="20.25" customHeight="1" x14ac:dyDescent="0.25">
      <c r="A10" s="69" t="s">
        <v>19</v>
      </c>
      <c r="B10" s="334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  <c r="P10" s="17"/>
      <c r="Q10" s="18"/>
      <c r="R10" s="18"/>
      <c r="S10" s="18"/>
      <c r="T10" s="18"/>
      <c r="U10" s="18"/>
      <c r="V10" s="18"/>
      <c r="W10" s="18"/>
    </row>
    <row r="11" spans="1:23" ht="37.5" customHeight="1" x14ac:dyDescent="0.25">
      <c r="A11" s="83" t="s">
        <v>96</v>
      </c>
      <c r="B11" s="342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4"/>
      <c r="P11" s="17"/>
      <c r="Q11" s="18"/>
      <c r="R11" s="18"/>
      <c r="S11" s="18"/>
      <c r="T11" s="18"/>
      <c r="U11" s="18"/>
      <c r="V11" s="18"/>
      <c r="W11" s="18"/>
    </row>
    <row r="12" spans="1:23" s="61" customFormat="1" ht="43.5" customHeight="1" thickBot="1" x14ac:dyDescent="0.3">
      <c r="A12" s="67" t="s">
        <v>35</v>
      </c>
      <c r="B12" s="222">
        <v>0.95</v>
      </c>
      <c r="C12" s="340" t="s">
        <v>65</v>
      </c>
      <c r="D12" s="341"/>
      <c r="E12" s="223">
        <v>0.85</v>
      </c>
      <c r="F12" s="84" t="s">
        <v>66</v>
      </c>
      <c r="G12" s="224">
        <v>0.1</v>
      </c>
      <c r="H12" s="84" t="s">
        <v>67</v>
      </c>
      <c r="I12" s="225">
        <v>0.05</v>
      </c>
      <c r="J12" s="65"/>
      <c r="K12" s="70"/>
      <c r="L12" s="70"/>
      <c r="M12" s="84" t="s">
        <v>155</v>
      </c>
      <c r="N12" s="227"/>
      <c r="O12" s="226">
        <f>IF($N$12="ÁNO",G49-F49,0)</f>
        <v>0</v>
      </c>
      <c r="P12" s="17"/>
      <c r="Q12" s="18"/>
      <c r="R12" s="18"/>
      <c r="S12" s="18"/>
      <c r="T12" s="18"/>
      <c r="U12" s="18"/>
      <c r="V12" s="18"/>
      <c r="W12" s="18"/>
    </row>
    <row r="13" spans="1:23" x14ac:dyDescent="0.25">
      <c r="B13" s="78"/>
      <c r="C13" s="79"/>
      <c r="D13" s="74"/>
      <c r="E13" s="74"/>
      <c r="F13" s="78"/>
      <c r="G13" s="14"/>
      <c r="H13" s="14"/>
      <c r="I13" s="14"/>
      <c r="J13" s="14"/>
      <c r="K13" s="14"/>
      <c r="L13" s="14"/>
      <c r="M13" s="14"/>
      <c r="N13" s="60"/>
      <c r="O13" s="8"/>
      <c r="P13" s="17"/>
      <c r="Q13" s="18"/>
      <c r="R13" s="18"/>
      <c r="S13" s="18"/>
      <c r="T13" s="18"/>
      <c r="U13" s="18"/>
      <c r="V13" s="18"/>
      <c r="W13" s="18"/>
    </row>
    <row r="14" spans="1:23" ht="15.75" thickBot="1" x14ac:dyDescent="0.3">
      <c r="B14" s="80"/>
      <c r="C14" s="81"/>
      <c r="D14" s="22"/>
      <c r="E14" s="22"/>
      <c r="F14" s="82"/>
      <c r="N14" s="34"/>
      <c r="P14" s="17"/>
      <c r="Q14" s="18"/>
      <c r="R14" s="18"/>
      <c r="S14" s="18"/>
      <c r="T14" s="18"/>
      <c r="U14" s="18"/>
      <c r="V14" s="18"/>
      <c r="W14" s="18"/>
    </row>
    <row r="15" spans="1:23" ht="75" customHeight="1" x14ac:dyDescent="0.25">
      <c r="A15" s="101" t="s">
        <v>2</v>
      </c>
      <c r="B15" s="102" t="s">
        <v>5</v>
      </c>
      <c r="C15" s="102" t="s">
        <v>3</v>
      </c>
      <c r="D15" s="102" t="s">
        <v>76</v>
      </c>
      <c r="E15" s="102" t="s">
        <v>56</v>
      </c>
      <c r="F15" s="102" t="s">
        <v>55</v>
      </c>
      <c r="G15" s="102" t="s">
        <v>54</v>
      </c>
      <c r="H15" s="103" t="s">
        <v>93</v>
      </c>
      <c r="I15" s="102" t="s">
        <v>137</v>
      </c>
      <c r="J15" s="104" t="s">
        <v>62</v>
      </c>
      <c r="K15" s="104" t="s">
        <v>63</v>
      </c>
      <c r="L15" s="104" t="s">
        <v>64</v>
      </c>
      <c r="M15" s="102" t="s">
        <v>90</v>
      </c>
      <c r="N15" s="102" t="s">
        <v>86</v>
      </c>
      <c r="O15" s="105" t="s">
        <v>87</v>
      </c>
      <c r="P15" s="17"/>
      <c r="Q15" s="18"/>
      <c r="R15" s="18"/>
      <c r="S15" s="18"/>
      <c r="T15" s="18"/>
      <c r="U15" s="18"/>
      <c r="V15" s="18"/>
      <c r="W15" s="18"/>
    </row>
    <row r="16" spans="1:23" s="37" customFormat="1" ht="34.5" customHeight="1" thickBot="1" x14ac:dyDescent="0.3">
      <c r="A16" s="54" t="s">
        <v>37</v>
      </c>
      <c r="B16" s="55" t="s">
        <v>38</v>
      </c>
      <c r="C16" s="55" t="s">
        <v>39</v>
      </c>
      <c r="D16" s="55" t="s">
        <v>40</v>
      </c>
      <c r="E16" s="55" t="s">
        <v>41</v>
      </c>
      <c r="F16" s="55" t="s">
        <v>43</v>
      </c>
      <c r="G16" s="55" t="s">
        <v>44</v>
      </c>
      <c r="H16" s="68" t="s">
        <v>42</v>
      </c>
      <c r="I16" s="55" t="s">
        <v>68</v>
      </c>
      <c r="J16" s="66" t="s">
        <v>69</v>
      </c>
      <c r="K16" s="66" t="s">
        <v>70</v>
      </c>
      <c r="L16" s="66" t="s">
        <v>71</v>
      </c>
      <c r="M16" s="55" t="s">
        <v>91</v>
      </c>
      <c r="N16" s="55" t="s">
        <v>74</v>
      </c>
      <c r="O16" s="56" t="s">
        <v>75</v>
      </c>
      <c r="P16" s="35"/>
      <c r="Q16" s="36"/>
      <c r="R16" s="36"/>
      <c r="S16" s="36"/>
      <c r="T16" s="36"/>
      <c r="U16" s="36"/>
      <c r="V16" s="36"/>
      <c r="W16" s="36"/>
    </row>
    <row r="17" spans="1:23" ht="24.75" customHeight="1" x14ac:dyDescent="0.25">
      <c r="A17" s="106" t="s">
        <v>130</v>
      </c>
      <c r="B17" s="106" t="s">
        <v>131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109"/>
      <c r="P17" s="17"/>
      <c r="Q17" s="18"/>
      <c r="R17" s="18"/>
      <c r="S17" s="18"/>
      <c r="T17" s="18"/>
      <c r="U17" s="18"/>
      <c r="V17" s="18"/>
      <c r="W17" s="18"/>
    </row>
    <row r="18" spans="1:23" x14ac:dyDescent="0.25">
      <c r="A18" s="110" t="s">
        <v>151</v>
      </c>
      <c r="B18" s="111" t="s">
        <v>7</v>
      </c>
      <c r="C18" s="112" t="s">
        <v>119</v>
      </c>
      <c r="D18" s="113">
        <v>1</v>
      </c>
      <c r="E18" s="114">
        <v>500000</v>
      </c>
      <c r="F18" s="115">
        <f t="shared" ref="F18:F23" si="0">ROUND(D18*E18,2)</f>
        <v>500000</v>
      </c>
      <c r="G18" s="116">
        <f t="shared" ref="G18:G23" si="1">ROUND(F18*1.2,2)</f>
        <v>600000</v>
      </c>
      <c r="H18" s="117">
        <v>600000</v>
      </c>
      <c r="I18" s="118">
        <f t="shared" ref="I18:I23" si="2">ROUND(H18*$B$12,2)</f>
        <v>570000</v>
      </c>
      <c r="J18" s="117">
        <f t="shared" ref="J18:J23" si="3">ROUND(H18*$E$12,2)</f>
        <v>510000</v>
      </c>
      <c r="K18" s="117">
        <f t="shared" ref="K18:K23" si="4">ROUND(H18*$G$12,2)</f>
        <v>60000</v>
      </c>
      <c r="L18" s="117">
        <f t="shared" ref="L18:L23" si="5">ROUND(H18*$I$12,2)</f>
        <v>30000</v>
      </c>
      <c r="M18" s="117">
        <f t="shared" ref="M18:M23" si="6">IF($N$12="ÁNO",F18-H18,G18-H18)</f>
        <v>0</v>
      </c>
      <c r="N18" s="119"/>
      <c r="O18" s="120"/>
      <c r="P18" s="17"/>
      <c r="Q18" s="18"/>
      <c r="R18" s="18"/>
      <c r="S18" s="18"/>
      <c r="T18" s="18"/>
      <c r="U18" s="18"/>
      <c r="V18" s="18"/>
      <c r="W18" s="18"/>
    </row>
    <row r="19" spans="1:23" x14ac:dyDescent="0.25">
      <c r="A19" s="110" t="s">
        <v>126</v>
      </c>
      <c r="B19" s="111" t="s">
        <v>7</v>
      </c>
      <c r="C19" s="112" t="s">
        <v>120</v>
      </c>
      <c r="D19" s="113">
        <v>1</v>
      </c>
      <c r="E19" s="114">
        <v>5000</v>
      </c>
      <c r="F19" s="115">
        <f t="shared" si="0"/>
        <v>5000</v>
      </c>
      <c r="G19" s="116">
        <f>ROUND(F19,2)</f>
        <v>5000</v>
      </c>
      <c r="H19" s="117">
        <v>5000</v>
      </c>
      <c r="I19" s="118">
        <f t="shared" si="2"/>
        <v>4750</v>
      </c>
      <c r="J19" s="117">
        <f t="shared" si="3"/>
        <v>4250</v>
      </c>
      <c r="K19" s="117">
        <f t="shared" si="4"/>
        <v>500</v>
      </c>
      <c r="L19" s="117">
        <f t="shared" si="5"/>
        <v>250</v>
      </c>
      <c r="M19" s="117">
        <f t="shared" si="6"/>
        <v>0</v>
      </c>
      <c r="N19" s="119"/>
      <c r="O19" s="120"/>
      <c r="P19" s="17"/>
      <c r="Q19" s="18"/>
      <c r="R19" s="18"/>
      <c r="S19" s="18"/>
      <c r="T19" s="18"/>
      <c r="U19" s="18"/>
      <c r="V19" s="18"/>
      <c r="W19" s="18"/>
    </row>
    <row r="20" spans="1:23" ht="89.25" x14ac:dyDescent="0.25">
      <c r="A20" s="110" t="s">
        <v>127</v>
      </c>
      <c r="B20" s="111" t="s">
        <v>7</v>
      </c>
      <c r="C20" s="112" t="s">
        <v>121</v>
      </c>
      <c r="D20" s="113">
        <v>700</v>
      </c>
      <c r="E20" s="114">
        <v>15</v>
      </c>
      <c r="F20" s="115">
        <f t="shared" si="0"/>
        <v>10500</v>
      </c>
      <c r="G20" s="116">
        <f t="shared" si="1"/>
        <v>12600</v>
      </c>
      <c r="H20" s="117">
        <v>12000</v>
      </c>
      <c r="I20" s="118">
        <f t="shared" si="2"/>
        <v>11400</v>
      </c>
      <c r="J20" s="117">
        <f t="shared" si="3"/>
        <v>10200</v>
      </c>
      <c r="K20" s="117">
        <f t="shared" si="4"/>
        <v>1200</v>
      </c>
      <c r="L20" s="117">
        <f t="shared" si="5"/>
        <v>600</v>
      </c>
      <c r="M20" s="117">
        <f t="shared" si="6"/>
        <v>600</v>
      </c>
      <c r="N20" s="121" t="s">
        <v>150</v>
      </c>
      <c r="O20" s="120" t="s">
        <v>53</v>
      </c>
      <c r="P20" s="17"/>
      <c r="Q20" s="18"/>
      <c r="R20" s="18"/>
      <c r="S20" s="18"/>
      <c r="T20" s="18"/>
      <c r="U20" s="18"/>
      <c r="V20" s="18"/>
      <c r="W20" s="18"/>
    </row>
    <row r="21" spans="1:23" x14ac:dyDescent="0.25">
      <c r="A21" s="210"/>
      <c r="B21" s="211"/>
      <c r="C21" s="212"/>
      <c r="D21" s="125">
        <v>0</v>
      </c>
      <c r="E21" s="126">
        <v>0</v>
      </c>
      <c r="F21" s="127">
        <f>ROUND(D21*E21,2)</f>
        <v>0</v>
      </c>
      <c r="G21" s="128">
        <v>0</v>
      </c>
      <c r="H21" s="129">
        <v>0</v>
      </c>
      <c r="I21" s="130">
        <f t="shared" si="2"/>
        <v>0</v>
      </c>
      <c r="J21" s="129">
        <f t="shared" si="3"/>
        <v>0</v>
      </c>
      <c r="K21" s="129">
        <f t="shared" si="4"/>
        <v>0</v>
      </c>
      <c r="L21" s="129">
        <f t="shared" si="5"/>
        <v>0</v>
      </c>
      <c r="M21" s="129">
        <f t="shared" si="6"/>
        <v>0</v>
      </c>
      <c r="N21" s="119"/>
      <c r="O21" s="120"/>
      <c r="P21" s="17"/>
      <c r="Q21" s="18"/>
      <c r="R21" s="18"/>
      <c r="S21" s="18"/>
      <c r="T21" s="18"/>
      <c r="U21" s="18"/>
      <c r="V21" s="18"/>
      <c r="W21" s="18"/>
    </row>
    <row r="22" spans="1:23" x14ac:dyDescent="0.25">
      <c r="A22" s="122"/>
      <c r="B22" s="123"/>
      <c r="C22" s="124"/>
      <c r="D22" s="125">
        <v>0</v>
      </c>
      <c r="E22" s="126">
        <v>0</v>
      </c>
      <c r="F22" s="127">
        <f>ROUND(D22*E22,2)</f>
        <v>0</v>
      </c>
      <c r="G22" s="128">
        <f t="shared" si="1"/>
        <v>0</v>
      </c>
      <c r="H22" s="129">
        <v>0</v>
      </c>
      <c r="I22" s="130">
        <f t="shared" si="2"/>
        <v>0</v>
      </c>
      <c r="J22" s="131">
        <f t="shared" si="3"/>
        <v>0</v>
      </c>
      <c r="K22" s="131">
        <f t="shared" si="4"/>
        <v>0</v>
      </c>
      <c r="L22" s="131">
        <f t="shared" si="5"/>
        <v>0</v>
      </c>
      <c r="M22" s="129">
        <f t="shared" si="6"/>
        <v>0</v>
      </c>
      <c r="N22" s="119"/>
      <c r="O22" s="120"/>
      <c r="P22" s="17"/>
      <c r="Q22" s="18"/>
      <c r="R22" s="18"/>
      <c r="S22" s="18"/>
      <c r="T22" s="18"/>
      <c r="U22" s="18"/>
      <c r="V22" s="18"/>
      <c r="W22" s="18"/>
    </row>
    <row r="23" spans="1:23" ht="15.75" thickBot="1" x14ac:dyDescent="0.3">
      <c r="A23" s="132"/>
      <c r="B23" s="123"/>
      <c r="C23" s="133"/>
      <c r="D23" s="134">
        <v>0</v>
      </c>
      <c r="E23" s="126">
        <v>0</v>
      </c>
      <c r="F23" s="135">
        <f t="shared" si="0"/>
        <v>0</v>
      </c>
      <c r="G23" s="128">
        <f t="shared" si="1"/>
        <v>0</v>
      </c>
      <c r="H23" s="136">
        <v>0</v>
      </c>
      <c r="I23" s="130">
        <f t="shared" si="2"/>
        <v>0</v>
      </c>
      <c r="J23" s="131">
        <f t="shared" si="3"/>
        <v>0</v>
      </c>
      <c r="K23" s="131">
        <f t="shared" si="4"/>
        <v>0</v>
      </c>
      <c r="L23" s="131">
        <f t="shared" si="5"/>
        <v>0</v>
      </c>
      <c r="M23" s="129">
        <f t="shared" si="6"/>
        <v>0</v>
      </c>
      <c r="N23" s="119"/>
      <c r="O23" s="120"/>
      <c r="P23" s="17"/>
      <c r="Q23" s="18"/>
      <c r="R23" s="18"/>
      <c r="S23" s="18"/>
      <c r="T23" s="18"/>
      <c r="U23" s="18"/>
      <c r="V23" s="18"/>
      <c r="W23" s="18"/>
    </row>
    <row r="24" spans="1:23" s="48" customFormat="1" ht="16.5" customHeight="1" thickBot="1" x14ac:dyDescent="0.35">
      <c r="A24" s="302" t="s">
        <v>57</v>
      </c>
      <c r="B24" s="303"/>
      <c r="C24" s="303"/>
      <c r="D24" s="303"/>
      <c r="E24" s="304"/>
      <c r="F24" s="137">
        <f t="shared" ref="F24:M24" si="7">SUM(F18:F23)</f>
        <v>515500</v>
      </c>
      <c r="G24" s="137">
        <f t="shared" si="7"/>
        <v>617600</v>
      </c>
      <c r="H24" s="138">
        <f t="shared" si="7"/>
        <v>617000</v>
      </c>
      <c r="I24" s="137">
        <f t="shared" si="7"/>
        <v>586150</v>
      </c>
      <c r="J24" s="139">
        <f t="shared" si="7"/>
        <v>524450</v>
      </c>
      <c r="K24" s="139">
        <f t="shared" si="7"/>
        <v>61700</v>
      </c>
      <c r="L24" s="139">
        <f t="shared" si="7"/>
        <v>30850</v>
      </c>
      <c r="M24" s="137">
        <f t="shared" si="7"/>
        <v>600</v>
      </c>
      <c r="N24" s="140"/>
      <c r="O24" s="141"/>
      <c r="P24" s="49"/>
      <c r="Q24" s="50"/>
      <c r="R24" s="50"/>
      <c r="S24" s="50"/>
      <c r="T24" s="50"/>
      <c r="U24" s="50"/>
      <c r="V24" s="50"/>
      <c r="W24" s="50"/>
    </row>
    <row r="25" spans="1:23" s="4" customFormat="1" ht="24.75" customHeight="1" x14ac:dyDescent="0.25">
      <c r="A25" s="106" t="s">
        <v>132</v>
      </c>
      <c r="B25" s="106" t="s">
        <v>133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08"/>
      <c r="O25" s="109"/>
      <c r="P25" s="19"/>
      <c r="Q25" s="20"/>
      <c r="R25" s="20"/>
      <c r="S25" s="20"/>
      <c r="T25" s="20"/>
      <c r="U25" s="20"/>
      <c r="V25" s="20"/>
      <c r="W25" s="20"/>
    </row>
    <row r="26" spans="1:23" s="4" customFormat="1" ht="38.25" hidden="1" x14ac:dyDescent="0.25">
      <c r="A26" s="143" t="s">
        <v>2</v>
      </c>
      <c r="B26" s="144" t="s">
        <v>5</v>
      </c>
      <c r="C26" s="144" t="s">
        <v>3</v>
      </c>
      <c r="D26" s="144" t="s">
        <v>4</v>
      </c>
      <c r="E26" s="144" t="s">
        <v>10</v>
      </c>
      <c r="F26" s="144" t="s">
        <v>11</v>
      </c>
      <c r="G26" s="144" t="s">
        <v>16</v>
      </c>
      <c r="H26" s="144"/>
      <c r="I26" s="144"/>
      <c r="J26" s="144"/>
      <c r="K26" s="144"/>
      <c r="L26" s="144"/>
      <c r="M26" s="144"/>
      <c r="N26" s="144" t="s">
        <v>12</v>
      </c>
      <c r="O26" s="145" t="s">
        <v>13</v>
      </c>
      <c r="P26" s="19"/>
      <c r="Q26" s="20"/>
      <c r="R26" s="20"/>
      <c r="S26" s="20"/>
      <c r="T26" s="20"/>
      <c r="U26" s="20"/>
      <c r="V26" s="20"/>
      <c r="W26" s="20"/>
    </row>
    <row r="27" spans="1:23" x14ac:dyDescent="0.25">
      <c r="A27" s="122"/>
      <c r="B27" s="123"/>
      <c r="C27" s="146"/>
      <c r="D27" s="125">
        <v>0</v>
      </c>
      <c r="E27" s="126">
        <v>0</v>
      </c>
      <c r="F27" s="147">
        <f t="shared" ref="F27:F32" si="8">ROUND(D27*E27,2)</f>
        <v>0</v>
      </c>
      <c r="G27" s="128">
        <f t="shared" ref="G27:G32" si="9">ROUND(F27*1.2,2)</f>
        <v>0</v>
      </c>
      <c r="H27" s="129">
        <v>0</v>
      </c>
      <c r="I27" s="130">
        <f t="shared" ref="I27:I32" si="10">ROUND(H27*$B$12,2)</f>
        <v>0</v>
      </c>
      <c r="J27" s="131">
        <f t="shared" ref="J27:J32" si="11">ROUND(H27*$E$12,2)</f>
        <v>0</v>
      </c>
      <c r="K27" s="131">
        <f t="shared" ref="K27:K32" si="12">ROUND(H27*$G$12,2)</f>
        <v>0</v>
      </c>
      <c r="L27" s="131">
        <f t="shared" ref="L27:L32" si="13">ROUND(H27*$I$12,2)</f>
        <v>0</v>
      </c>
      <c r="M27" s="129">
        <f t="shared" ref="M27:M32" si="14">IF($N$12="ÁNO",F27-H27,G27-H27)</f>
        <v>0</v>
      </c>
      <c r="N27" s="119"/>
      <c r="O27" s="120"/>
      <c r="P27" s="17"/>
      <c r="Q27" s="18"/>
      <c r="R27" s="18"/>
      <c r="S27" s="18"/>
      <c r="T27" s="18"/>
      <c r="U27" s="18"/>
      <c r="V27" s="18"/>
      <c r="W27" s="18"/>
    </row>
    <row r="28" spans="1:23" x14ac:dyDescent="0.25">
      <c r="A28" s="122"/>
      <c r="B28" s="123"/>
      <c r="C28" s="148"/>
      <c r="D28" s="125">
        <v>0</v>
      </c>
      <c r="E28" s="126">
        <v>0</v>
      </c>
      <c r="F28" s="147">
        <f t="shared" si="8"/>
        <v>0</v>
      </c>
      <c r="G28" s="128">
        <f t="shared" si="9"/>
        <v>0</v>
      </c>
      <c r="H28" s="129">
        <v>0</v>
      </c>
      <c r="I28" s="130">
        <f t="shared" si="10"/>
        <v>0</v>
      </c>
      <c r="J28" s="131">
        <f t="shared" si="11"/>
        <v>0</v>
      </c>
      <c r="K28" s="131">
        <f t="shared" si="12"/>
        <v>0</v>
      </c>
      <c r="L28" s="131">
        <f t="shared" si="13"/>
        <v>0</v>
      </c>
      <c r="M28" s="129">
        <f t="shared" si="14"/>
        <v>0</v>
      </c>
      <c r="N28" s="119"/>
      <c r="O28" s="120"/>
      <c r="P28" s="17"/>
      <c r="Q28" s="18"/>
      <c r="R28" s="18"/>
      <c r="S28" s="18"/>
      <c r="T28" s="18"/>
      <c r="U28" s="18"/>
      <c r="V28" s="18"/>
      <c r="W28" s="18"/>
    </row>
    <row r="29" spans="1:23" x14ac:dyDescent="0.25">
      <c r="A29" s="122"/>
      <c r="B29" s="123"/>
      <c r="C29" s="148"/>
      <c r="D29" s="125">
        <v>0</v>
      </c>
      <c r="E29" s="126">
        <v>0</v>
      </c>
      <c r="F29" s="127">
        <f t="shared" si="8"/>
        <v>0</v>
      </c>
      <c r="G29" s="128">
        <f t="shared" si="9"/>
        <v>0</v>
      </c>
      <c r="H29" s="129">
        <v>0</v>
      </c>
      <c r="I29" s="130">
        <f t="shared" si="10"/>
        <v>0</v>
      </c>
      <c r="J29" s="131">
        <f t="shared" si="11"/>
        <v>0</v>
      </c>
      <c r="K29" s="131">
        <f t="shared" si="12"/>
        <v>0</v>
      </c>
      <c r="L29" s="131">
        <f t="shared" si="13"/>
        <v>0</v>
      </c>
      <c r="M29" s="129">
        <f t="shared" si="14"/>
        <v>0</v>
      </c>
      <c r="N29" s="119"/>
      <c r="O29" s="120"/>
      <c r="P29" s="17"/>
      <c r="Q29" s="18"/>
      <c r="R29" s="18"/>
      <c r="S29" s="18"/>
      <c r="T29" s="18"/>
      <c r="U29" s="18"/>
      <c r="V29" s="18"/>
      <c r="W29" s="18"/>
    </row>
    <row r="30" spans="1:23" x14ac:dyDescent="0.25">
      <c r="A30" s="122"/>
      <c r="B30" s="123"/>
      <c r="C30" s="149"/>
      <c r="D30" s="125">
        <v>0</v>
      </c>
      <c r="E30" s="126">
        <v>0</v>
      </c>
      <c r="F30" s="127">
        <f>ROUND(D30*E30,2)</f>
        <v>0</v>
      </c>
      <c r="G30" s="128">
        <f t="shared" si="9"/>
        <v>0</v>
      </c>
      <c r="H30" s="129">
        <v>0</v>
      </c>
      <c r="I30" s="130">
        <f t="shared" si="10"/>
        <v>0</v>
      </c>
      <c r="J30" s="131">
        <f t="shared" si="11"/>
        <v>0</v>
      </c>
      <c r="K30" s="131">
        <f t="shared" si="12"/>
        <v>0</v>
      </c>
      <c r="L30" s="131">
        <f t="shared" si="13"/>
        <v>0</v>
      </c>
      <c r="M30" s="129">
        <f t="shared" si="14"/>
        <v>0</v>
      </c>
      <c r="N30" s="119"/>
      <c r="O30" s="120"/>
      <c r="P30" s="17"/>
      <c r="Q30" s="18"/>
      <c r="R30" s="18"/>
      <c r="S30" s="18"/>
      <c r="T30" s="18"/>
      <c r="U30" s="18"/>
      <c r="V30" s="18"/>
      <c r="W30" s="18"/>
    </row>
    <row r="31" spans="1:23" x14ac:dyDescent="0.25">
      <c r="A31" s="122"/>
      <c r="B31" s="123"/>
      <c r="C31" s="149"/>
      <c r="D31" s="125">
        <v>0</v>
      </c>
      <c r="E31" s="126">
        <v>0</v>
      </c>
      <c r="F31" s="127">
        <f>ROUND(D31*E31,2)</f>
        <v>0</v>
      </c>
      <c r="G31" s="128">
        <f t="shared" si="9"/>
        <v>0</v>
      </c>
      <c r="H31" s="129">
        <v>0</v>
      </c>
      <c r="I31" s="130">
        <f t="shared" si="10"/>
        <v>0</v>
      </c>
      <c r="J31" s="131">
        <f t="shared" si="11"/>
        <v>0</v>
      </c>
      <c r="K31" s="131">
        <f t="shared" si="12"/>
        <v>0</v>
      </c>
      <c r="L31" s="131">
        <f t="shared" si="13"/>
        <v>0</v>
      </c>
      <c r="M31" s="129">
        <f t="shared" si="14"/>
        <v>0</v>
      </c>
      <c r="N31" s="119"/>
      <c r="O31" s="120"/>
      <c r="P31" s="17"/>
      <c r="Q31" s="18"/>
      <c r="R31" s="18"/>
      <c r="S31" s="18"/>
      <c r="T31" s="18"/>
      <c r="U31" s="18"/>
      <c r="V31" s="18"/>
      <c r="W31" s="18"/>
    </row>
    <row r="32" spans="1:23" ht="15.75" thickBot="1" x14ac:dyDescent="0.3">
      <c r="A32" s="132"/>
      <c r="B32" s="123"/>
      <c r="C32" s="133"/>
      <c r="D32" s="134">
        <v>0</v>
      </c>
      <c r="E32" s="150">
        <v>0</v>
      </c>
      <c r="F32" s="151">
        <f t="shared" si="8"/>
        <v>0</v>
      </c>
      <c r="G32" s="128">
        <f t="shared" si="9"/>
        <v>0</v>
      </c>
      <c r="H32" s="136">
        <v>0</v>
      </c>
      <c r="I32" s="130">
        <f t="shared" si="10"/>
        <v>0</v>
      </c>
      <c r="J32" s="131">
        <f t="shared" si="11"/>
        <v>0</v>
      </c>
      <c r="K32" s="131">
        <f t="shared" si="12"/>
        <v>0</v>
      </c>
      <c r="L32" s="131">
        <f t="shared" si="13"/>
        <v>0</v>
      </c>
      <c r="M32" s="129">
        <f t="shared" si="14"/>
        <v>0</v>
      </c>
      <c r="N32" s="119"/>
      <c r="O32" s="120"/>
      <c r="P32" s="17"/>
      <c r="Q32" s="18"/>
      <c r="R32" s="18"/>
      <c r="S32" s="18"/>
      <c r="T32" s="18"/>
      <c r="U32" s="18"/>
      <c r="V32" s="18"/>
      <c r="W32" s="18"/>
    </row>
    <row r="33" spans="1:23" s="48" customFormat="1" ht="18" thickBot="1" x14ac:dyDescent="0.35">
      <c r="A33" s="302" t="s">
        <v>58</v>
      </c>
      <c r="B33" s="303"/>
      <c r="C33" s="303"/>
      <c r="D33" s="303"/>
      <c r="E33" s="304"/>
      <c r="F33" s="137">
        <f t="shared" ref="F33:M33" si="15">SUM(F27:F32)</f>
        <v>0</v>
      </c>
      <c r="G33" s="152">
        <f t="shared" si="15"/>
        <v>0</v>
      </c>
      <c r="H33" s="138">
        <f t="shared" si="15"/>
        <v>0</v>
      </c>
      <c r="I33" s="153">
        <f t="shared" si="15"/>
        <v>0</v>
      </c>
      <c r="J33" s="139">
        <f t="shared" si="15"/>
        <v>0</v>
      </c>
      <c r="K33" s="139">
        <f t="shared" si="15"/>
        <v>0</v>
      </c>
      <c r="L33" s="139">
        <f t="shared" si="15"/>
        <v>0</v>
      </c>
      <c r="M33" s="154">
        <f t="shared" si="15"/>
        <v>0</v>
      </c>
      <c r="N33" s="155"/>
      <c r="O33" s="141"/>
      <c r="P33" s="49"/>
      <c r="Q33" s="50"/>
      <c r="R33" s="50"/>
      <c r="S33" s="50"/>
      <c r="T33" s="50"/>
      <c r="U33" s="50"/>
      <c r="V33" s="50"/>
      <c r="W33" s="50"/>
    </row>
    <row r="34" spans="1:23" s="48" customFormat="1" ht="18" thickBot="1" x14ac:dyDescent="0.35">
      <c r="A34" s="305" t="s">
        <v>134</v>
      </c>
      <c r="B34" s="306"/>
      <c r="C34" s="306"/>
      <c r="D34" s="306"/>
      <c r="E34" s="306"/>
      <c r="F34" s="156">
        <f>F24+F33</f>
        <v>515500</v>
      </c>
      <c r="G34" s="156">
        <f>G24+G33</f>
        <v>617600</v>
      </c>
      <c r="H34" s="157">
        <f>H24+H33</f>
        <v>617000</v>
      </c>
      <c r="I34" s="156">
        <f>SUM(I24+I33)</f>
        <v>586150</v>
      </c>
      <c r="J34" s="158">
        <f>J24+J33</f>
        <v>524450</v>
      </c>
      <c r="K34" s="158">
        <f>K24+K33</f>
        <v>61700</v>
      </c>
      <c r="L34" s="158">
        <f>L24+L33</f>
        <v>30850</v>
      </c>
      <c r="M34" s="156">
        <f>SUM(M24+M33)</f>
        <v>600</v>
      </c>
      <c r="N34" s="159"/>
      <c r="O34" s="160"/>
      <c r="P34" s="49"/>
      <c r="Q34" s="50"/>
      <c r="R34" s="50"/>
      <c r="S34" s="50"/>
      <c r="T34" s="50"/>
      <c r="U34" s="50"/>
      <c r="V34" s="50"/>
      <c r="W34" s="50"/>
    </row>
    <row r="35" spans="1:23" s="4" customFormat="1" ht="24" customHeight="1" thickBot="1" x14ac:dyDescent="0.3">
      <c r="A35" s="307" t="s">
        <v>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161"/>
      <c r="O35" s="162"/>
      <c r="P35" s="19"/>
      <c r="Q35" s="20"/>
      <c r="R35" s="20"/>
      <c r="S35" s="20"/>
      <c r="T35" s="20"/>
      <c r="U35" s="20"/>
      <c r="V35" s="20"/>
      <c r="W35" s="20"/>
    </row>
    <row r="36" spans="1:23" s="4" customFormat="1" x14ac:dyDescent="0.25">
      <c r="A36" s="163" t="s">
        <v>51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5"/>
      <c r="O36" s="166"/>
      <c r="P36" s="19"/>
      <c r="Q36" s="20"/>
      <c r="R36" s="20"/>
      <c r="S36" s="20"/>
      <c r="T36" s="20"/>
      <c r="U36" s="20"/>
      <c r="V36" s="20"/>
      <c r="W36" s="20"/>
    </row>
    <row r="37" spans="1:23" x14ac:dyDescent="0.25">
      <c r="A37" s="167"/>
      <c r="B37" s="168"/>
      <c r="C37" s="169"/>
      <c r="D37" s="125">
        <v>0</v>
      </c>
      <c r="E37" s="170">
        <v>0</v>
      </c>
      <c r="F37" s="147">
        <f>ROUND(D37*E37,2)</f>
        <v>0</v>
      </c>
      <c r="G37" s="147">
        <f>ROUND(F37*1.2,2)</f>
        <v>0</v>
      </c>
      <c r="H37" s="171">
        <v>0</v>
      </c>
      <c r="I37" s="130">
        <f>ROUND(H37*$B$12,2)</f>
        <v>0</v>
      </c>
      <c r="J37" s="131">
        <f>ROUND(H37*$E$12,2)</f>
        <v>0</v>
      </c>
      <c r="K37" s="131">
        <f>ROUND(H37*$G$12,2)</f>
        <v>0</v>
      </c>
      <c r="L37" s="131">
        <f>+ROUND(H37*$I$12,2)</f>
        <v>0</v>
      </c>
      <c r="M37" s="129">
        <f>IF($N$12="ÁNO",F37-H37,G37-H37)</f>
        <v>0</v>
      </c>
      <c r="N37" s="119"/>
      <c r="O37" s="120"/>
      <c r="P37" s="15"/>
    </row>
    <row r="38" spans="1:23" x14ac:dyDescent="0.25">
      <c r="A38" s="167"/>
      <c r="B38" s="168"/>
      <c r="C38" s="172"/>
      <c r="D38" s="173">
        <v>0</v>
      </c>
      <c r="E38" s="170">
        <v>0</v>
      </c>
      <c r="F38" s="170">
        <f>ROUND(D38*E38,2)</f>
        <v>0</v>
      </c>
      <c r="G38" s="147">
        <f>ROUND(F38*1.2,2)</f>
        <v>0</v>
      </c>
      <c r="H38" s="174">
        <v>0</v>
      </c>
      <c r="I38" s="130">
        <f>ROUND(H38*$B$12,2)</f>
        <v>0</v>
      </c>
      <c r="J38" s="131">
        <f>ROUND(H38*$E$12,2)</f>
        <v>0</v>
      </c>
      <c r="K38" s="131">
        <f>ROUND(H38*$G$12,2)</f>
        <v>0</v>
      </c>
      <c r="L38" s="131">
        <f>+ROUND(H38*$I$12,2)</f>
        <v>0</v>
      </c>
      <c r="M38" s="129">
        <f>IF($N$12="ÁNO",F38-H38,G38-H38)</f>
        <v>0</v>
      </c>
      <c r="N38" s="119"/>
      <c r="O38" s="120"/>
    </row>
    <row r="39" spans="1:23" ht="15.75" thickBot="1" x14ac:dyDescent="0.3">
      <c r="A39" s="175"/>
      <c r="B39" s="176"/>
      <c r="C39" s="177"/>
      <c r="D39" s="178">
        <v>0</v>
      </c>
      <c r="E39" s="179">
        <v>0</v>
      </c>
      <c r="F39" s="179">
        <f>ROUND(D39*E39,2)</f>
        <v>0</v>
      </c>
      <c r="G39" s="180">
        <f>ROUND(F39*1.2,2)</f>
        <v>0</v>
      </c>
      <c r="H39" s="171">
        <v>0</v>
      </c>
      <c r="I39" s="181">
        <f>ROUND(H39*$B$12,2)</f>
        <v>0</v>
      </c>
      <c r="J39" s="182">
        <f>ROUND(H39*$E$12,2)</f>
        <v>0</v>
      </c>
      <c r="K39" s="182">
        <f>ROUND(H39*$G$12,2)</f>
        <v>0</v>
      </c>
      <c r="L39" s="182">
        <f>+ROUND(H39*$I$12,2)</f>
        <v>0</v>
      </c>
      <c r="M39" s="129">
        <f>IF($N$12="ÁNO",F39-H39,G39-H39)</f>
        <v>0</v>
      </c>
      <c r="N39" s="119"/>
      <c r="O39" s="120"/>
    </row>
    <row r="40" spans="1:23" ht="18" customHeight="1" thickBot="1" x14ac:dyDescent="0.3">
      <c r="A40" s="311" t="s">
        <v>81</v>
      </c>
      <c r="B40" s="312"/>
      <c r="C40" s="312"/>
      <c r="D40" s="312"/>
      <c r="E40" s="312"/>
      <c r="F40" s="137">
        <f>SUM(F37:F39)</f>
        <v>0</v>
      </c>
      <c r="G40" s="137">
        <f t="shared" ref="G40:M40" si="16">SUM(G37:G39)</f>
        <v>0</v>
      </c>
      <c r="H40" s="137">
        <f t="shared" si="16"/>
        <v>0</v>
      </c>
      <c r="I40" s="137">
        <f t="shared" si="16"/>
        <v>0</v>
      </c>
      <c r="J40" s="139">
        <f t="shared" si="16"/>
        <v>0</v>
      </c>
      <c r="K40" s="139">
        <f t="shared" si="16"/>
        <v>0</v>
      </c>
      <c r="L40" s="139">
        <f t="shared" si="16"/>
        <v>0</v>
      </c>
      <c r="M40" s="137">
        <f t="shared" si="16"/>
        <v>0</v>
      </c>
      <c r="N40" s="183"/>
      <c r="O40" s="184"/>
    </row>
    <row r="41" spans="1:23" ht="15.75" thickBot="1" x14ac:dyDescent="0.3">
      <c r="A41" s="185" t="s">
        <v>78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  <c r="O41" s="188"/>
    </row>
    <row r="42" spans="1:23" s="52" customFormat="1" ht="78" customHeight="1" x14ac:dyDescent="0.25">
      <c r="A42" s="189" t="s">
        <v>2</v>
      </c>
      <c r="B42" s="190" t="s">
        <v>5</v>
      </c>
      <c r="C42" s="190" t="s">
        <v>3</v>
      </c>
      <c r="D42" s="191" t="s">
        <v>76</v>
      </c>
      <c r="E42" s="191" t="s">
        <v>80</v>
      </c>
      <c r="F42" s="191" t="s">
        <v>99</v>
      </c>
      <c r="G42" s="191" t="s">
        <v>88</v>
      </c>
      <c r="H42" s="191" t="s">
        <v>60</v>
      </c>
      <c r="I42" s="192" t="s">
        <v>61</v>
      </c>
      <c r="J42" s="193" t="s">
        <v>62</v>
      </c>
      <c r="K42" s="193" t="s">
        <v>63</v>
      </c>
      <c r="L42" s="193" t="s">
        <v>64</v>
      </c>
      <c r="M42" s="190" t="s">
        <v>90</v>
      </c>
      <c r="N42" s="190" t="s">
        <v>86</v>
      </c>
      <c r="O42" s="194" t="s">
        <v>87</v>
      </c>
      <c r="P42" s="51"/>
    </row>
    <row r="43" spans="1:23" s="52" customFormat="1" ht="15.75" thickBot="1" x14ac:dyDescent="0.3">
      <c r="A43" s="58" t="s">
        <v>37</v>
      </c>
      <c r="B43" s="57" t="s">
        <v>38</v>
      </c>
      <c r="C43" s="57" t="s">
        <v>39</v>
      </c>
      <c r="D43" s="57" t="s">
        <v>40</v>
      </c>
      <c r="E43" s="57" t="s">
        <v>41</v>
      </c>
      <c r="F43" s="57" t="s">
        <v>59</v>
      </c>
      <c r="G43" s="57" t="s">
        <v>79</v>
      </c>
      <c r="H43" s="57" t="s">
        <v>77</v>
      </c>
      <c r="I43" s="57" t="s">
        <v>72</v>
      </c>
      <c r="J43" s="55" t="s">
        <v>73</v>
      </c>
      <c r="K43" s="55" t="s">
        <v>70</v>
      </c>
      <c r="L43" s="55" t="s">
        <v>71</v>
      </c>
      <c r="M43" s="57" t="s">
        <v>92</v>
      </c>
      <c r="N43" s="57" t="s">
        <v>74</v>
      </c>
      <c r="O43" s="59" t="s">
        <v>75</v>
      </c>
      <c r="P43" s="51"/>
    </row>
    <row r="44" spans="1:23" ht="25.5" x14ac:dyDescent="0.25">
      <c r="A44" s="213" t="s">
        <v>30</v>
      </c>
      <c r="B44" s="214" t="s">
        <v>50</v>
      </c>
      <c r="C44" s="215" t="s">
        <v>128</v>
      </c>
      <c r="D44" s="113">
        <v>4</v>
      </c>
      <c r="E44" s="216">
        <v>0.3</v>
      </c>
      <c r="F44" s="217">
        <v>1500</v>
      </c>
      <c r="G44" s="217">
        <v>528</v>
      </c>
      <c r="H44" s="218">
        <f>ROUND(D44*E44*(F44+G44),2)</f>
        <v>2433.6</v>
      </c>
      <c r="I44" s="118">
        <f>ROUND(H44*$B$12,2)</f>
        <v>2311.92</v>
      </c>
      <c r="J44" s="117">
        <f>ROUND(H44*$E$12,2)</f>
        <v>2068.56</v>
      </c>
      <c r="K44" s="117">
        <f>ROUND(H44*$G$12,2)</f>
        <v>243.36</v>
      </c>
      <c r="L44" s="117">
        <f>+ROUND(H44*$I$12,2)</f>
        <v>121.68</v>
      </c>
      <c r="M44" s="117">
        <v>0</v>
      </c>
      <c r="N44" s="119"/>
      <c r="O44" s="120"/>
    </row>
    <row r="45" spans="1:23" x14ac:dyDescent="0.25">
      <c r="A45" s="195"/>
      <c r="B45" s="196"/>
      <c r="C45" s="197"/>
      <c r="D45" s="125">
        <v>0</v>
      </c>
      <c r="E45" s="198">
        <v>0</v>
      </c>
      <c r="F45" s="147">
        <v>0</v>
      </c>
      <c r="G45" s="147">
        <v>0</v>
      </c>
      <c r="H45" s="199">
        <f>ROUND(D45*E45*(F45+G45),2)</f>
        <v>0</v>
      </c>
      <c r="I45" s="130">
        <f>ROUND(H45*$B$12,2)</f>
        <v>0</v>
      </c>
      <c r="J45" s="131">
        <f>ROUND(H45*$E$12,2)</f>
        <v>0</v>
      </c>
      <c r="K45" s="131">
        <f>ROUND(H45*$G$12,2)</f>
        <v>0</v>
      </c>
      <c r="L45" s="131">
        <f>+ROUND(H45*$I$12,2)</f>
        <v>0</v>
      </c>
      <c r="M45" s="129">
        <v>0</v>
      </c>
      <c r="N45" s="119"/>
      <c r="O45" s="120"/>
    </row>
    <row r="46" spans="1:23" ht="15" customHeight="1" thickBot="1" x14ac:dyDescent="0.3">
      <c r="A46" s="195"/>
      <c r="B46" s="196"/>
      <c r="C46" s="200"/>
      <c r="D46" s="134">
        <v>0</v>
      </c>
      <c r="E46" s="201">
        <v>0</v>
      </c>
      <c r="F46" s="151">
        <v>0</v>
      </c>
      <c r="G46" s="147">
        <v>0</v>
      </c>
      <c r="H46" s="199">
        <f>ROUND(D46*E46*(F46+G46),2)</f>
        <v>0</v>
      </c>
      <c r="I46" s="181">
        <f>ROUND(H46*$B$12,2)</f>
        <v>0</v>
      </c>
      <c r="J46" s="182">
        <f>ROUND(H46*$E$12,2)</f>
        <v>0</v>
      </c>
      <c r="K46" s="182">
        <f>ROUND(H46*$G$12,2)</f>
        <v>0</v>
      </c>
      <c r="L46" s="182">
        <f>+ROUND(H46*$I$12,2)</f>
        <v>0</v>
      </c>
      <c r="M46" s="202">
        <v>0</v>
      </c>
      <c r="N46" s="119"/>
      <c r="O46" s="120"/>
    </row>
    <row r="47" spans="1:23" ht="21" customHeight="1" thickBot="1" x14ac:dyDescent="0.3">
      <c r="A47" s="313" t="s">
        <v>82</v>
      </c>
      <c r="B47" s="314"/>
      <c r="C47" s="314"/>
      <c r="D47" s="314"/>
      <c r="E47" s="314"/>
      <c r="F47" s="315"/>
      <c r="G47" s="316"/>
      <c r="H47" s="137">
        <f t="shared" ref="H47:M47" si="17">SUM(H44:H46)</f>
        <v>2433.6</v>
      </c>
      <c r="I47" s="137">
        <f t="shared" si="17"/>
        <v>2311.92</v>
      </c>
      <c r="J47" s="139">
        <f t="shared" si="17"/>
        <v>2068.56</v>
      </c>
      <c r="K47" s="139">
        <f t="shared" si="17"/>
        <v>243.36</v>
      </c>
      <c r="L47" s="139">
        <f t="shared" si="17"/>
        <v>121.68</v>
      </c>
      <c r="M47" s="137">
        <f t="shared" si="17"/>
        <v>0</v>
      </c>
      <c r="N47" s="183"/>
      <c r="O47" s="203"/>
    </row>
    <row r="48" spans="1:23" s="48" customFormat="1" ht="18" thickBot="1" x14ac:dyDescent="0.35">
      <c r="A48" s="305" t="s">
        <v>135</v>
      </c>
      <c r="B48" s="306"/>
      <c r="C48" s="306"/>
      <c r="D48" s="306"/>
      <c r="E48" s="306"/>
      <c r="F48" s="156">
        <f>F40+H47</f>
        <v>2433.6</v>
      </c>
      <c r="G48" s="156">
        <f>G40+H47</f>
        <v>2433.6</v>
      </c>
      <c r="H48" s="156">
        <f t="shared" ref="H48:M48" si="18">H40+H47</f>
        <v>2433.6</v>
      </c>
      <c r="I48" s="156">
        <f t="shared" si="18"/>
        <v>2311.92</v>
      </c>
      <c r="J48" s="158">
        <f t="shared" si="18"/>
        <v>2068.56</v>
      </c>
      <c r="K48" s="158">
        <f t="shared" si="18"/>
        <v>243.36</v>
      </c>
      <c r="L48" s="158">
        <f t="shared" si="18"/>
        <v>121.68</v>
      </c>
      <c r="M48" s="156">
        <f t="shared" si="18"/>
        <v>0</v>
      </c>
      <c r="N48" s="204"/>
      <c r="O48" s="160"/>
      <c r="P48" s="47"/>
    </row>
    <row r="49" spans="1:16" s="48" customFormat="1" ht="27" customHeight="1" thickBot="1" x14ac:dyDescent="0.35">
      <c r="A49" s="309" t="s">
        <v>136</v>
      </c>
      <c r="B49" s="310"/>
      <c r="C49" s="310"/>
      <c r="D49" s="310"/>
      <c r="E49" s="310"/>
      <c r="F49" s="205">
        <f t="shared" ref="F49:M49" si="19">F34+F48</f>
        <v>517933.6</v>
      </c>
      <c r="G49" s="205">
        <f t="shared" si="19"/>
        <v>620033.6</v>
      </c>
      <c r="H49" s="205">
        <f t="shared" si="19"/>
        <v>619433.6</v>
      </c>
      <c r="I49" s="205">
        <f t="shared" si="19"/>
        <v>588461.92000000004</v>
      </c>
      <c r="J49" s="206">
        <f t="shared" si="19"/>
        <v>526518.56000000006</v>
      </c>
      <c r="K49" s="206">
        <f t="shared" si="19"/>
        <v>61943.360000000001</v>
      </c>
      <c r="L49" s="206">
        <f t="shared" si="19"/>
        <v>30971.68</v>
      </c>
      <c r="M49" s="205">
        <f t="shared" si="19"/>
        <v>600</v>
      </c>
      <c r="N49" s="207"/>
      <c r="O49" s="208"/>
      <c r="P49" s="47"/>
    </row>
    <row r="50" spans="1:16" ht="15.75" x14ac:dyDescent="0.25">
      <c r="A50" s="40"/>
      <c r="B50" s="4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0"/>
      <c r="O50" s="39"/>
    </row>
    <row r="51" spans="1:16" x14ac:dyDescent="0.25">
      <c r="A51" s="321" t="s">
        <v>100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</row>
    <row r="52" spans="1:16" x14ac:dyDescent="0.25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</row>
    <row r="53" spans="1:16" ht="2.25" customHeight="1" x14ac:dyDescent="0.25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</row>
    <row r="54" spans="1:16" ht="15.75" x14ac:dyDescent="0.25">
      <c r="A54" s="40"/>
      <c r="B54" s="40"/>
      <c r="C54" s="41"/>
      <c r="D54" s="42"/>
      <c r="E54" s="42"/>
      <c r="F54" s="42"/>
      <c r="G54" s="42"/>
      <c r="H54" s="42"/>
      <c r="I54" s="53"/>
      <c r="J54" s="53"/>
      <c r="K54" s="53"/>
      <c r="L54" s="53"/>
      <c r="M54" s="42"/>
      <c r="N54" s="40"/>
      <c r="O54" s="39"/>
    </row>
    <row r="55" spans="1:16" ht="15.75" x14ac:dyDescent="0.25">
      <c r="A55" s="40" t="s">
        <v>17</v>
      </c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</row>
    <row r="56" spans="1:16" ht="15.75" x14ac:dyDescent="0.25">
      <c r="A56" s="40"/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1" t="s">
        <v>33</v>
      </c>
    </row>
    <row r="57" spans="1:16" ht="11.25" customHeight="1" x14ac:dyDescent="0.25">
      <c r="A57" s="5"/>
      <c r="B57" s="5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5"/>
    </row>
    <row r="58" spans="1:16" x14ac:dyDescent="0.25">
      <c r="A58" s="322" t="s">
        <v>14</v>
      </c>
      <c r="B58" s="323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8"/>
    </row>
    <row r="59" spans="1:16" ht="17.25" customHeight="1" x14ac:dyDescent="0.25">
      <c r="A59" s="324" t="s">
        <v>152</v>
      </c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6"/>
    </row>
    <row r="60" spans="1:16" x14ac:dyDescent="0.25">
      <c r="A60" s="324" t="s">
        <v>138</v>
      </c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6"/>
    </row>
    <row r="61" spans="1:16" ht="44.25" customHeight="1" x14ac:dyDescent="0.25">
      <c r="A61" s="324" t="s">
        <v>154</v>
      </c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6"/>
    </row>
    <row r="62" spans="1:16" ht="34.5" customHeight="1" x14ac:dyDescent="0.25">
      <c r="A62" s="327" t="s">
        <v>142</v>
      </c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9"/>
    </row>
    <row r="63" spans="1:16" ht="32.25" customHeight="1" x14ac:dyDescent="0.25">
      <c r="A63" s="327" t="s">
        <v>140</v>
      </c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9"/>
    </row>
    <row r="64" spans="1:16" ht="32.25" customHeight="1" x14ac:dyDescent="0.25">
      <c r="A64" s="327" t="s">
        <v>122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9"/>
    </row>
    <row r="65" spans="1:17" ht="33.75" customHeight="1" x14ac:dyDescent="0.25">
      <c r="A65" s="330" t="s">
        <v>123</v>
      </c>
      <c r="B65" s="330"/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</row>
    <row r="66" spans="1:17" ht="32.25" customHeight="1" x14ac:dyDescent="0.25">
      <c r="A66" s="330" t="s">
        <v>124</v>
      </c>
      <c r="B66" s="330"/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</row>
    <row r="67" spans="1:17" ht="18.75" customHeight="1" x14ac:dyDescent="0.25">
      <c r="A67" s="317" t="s">
        <v>125</v>
      </c>
      <c r="B67" s="318"/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9"/>
    </row>
    <row r="68" spans="1:17" ht="21" customHeight="1" x14ac:dyDescent="0.25">
      <c r="A68" s="299" t="s">
        <v>89</v>
      </c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1"/>
      <c r="P68" s="73"/>
      <c r="Q68" s="73"/>
    </row>
    <row r="69" spans="1:17" ht="18.75" customHeight="1" x14ac:dyDescent="0.25">
      <c r="A69" s="320" t="s">
        <v>141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1"/>
    </row>
    <row r="70" spans="1:17" ht="192" customHeight="1" x14ac:dyDescent="0.25">
      <c r="A70" s="298" t="s">
        <v>157</v>
      </c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75"/>
      <c r="Q70" s="75"/>
    </row>
    <row r="71" spans="1:17" ht="46.5" customHeight="1" x14ac:dyDescent="0.25">
      <c r="A71" s="299" t="s">
        <v>143</v>
      </c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1"/>
      <c r="P71" s="73"/>
      <c r="Q71" s="73"/>
    </row>
    <row r="72" spans="1:17" x14ac:dyDescent="0.25">
      <c r="A72" s="8"/>
      <c r="B72" s="8"/>
      <c r="C72" s="9"/>
      <c r="D72" s="10"/>
      <c r="E72" s="21"/>
      <c r="F72" s="21"/>
      <c r="G72" s="21"/>
      <c r="H72" s="21"/>
      <c r="I72" s="21"/>
      <c r="J72" s="21"/>
      <c r="K72" s="21"/>
      <c r="L72" s="21"/>
      <c r="M72" s="21"/>
      <c r="N72" s="17"/>
      <c r="O72" s="17"/>
      <c r="P72" s="1"/>
    </row>
    <row r="73" spans="1:17" x14ac:dyDescent="0.25">
      <c r="A73" s="8"/>
      <c r="B73" s="8"/>
      <c r="C73" s="9"/>
      <c r="D73" s="10"/>
      <c r="E73" s="21"/>
      <c r="F73" s="21"/>
      <c r="G73" s="21"/>
      <c r="H73" s="21"/>
      <c r="I73" s="21"/>
      <c r="J73" s="21"/>
      <c r="K73" s="21"/>
      <c r="L73" s="21"/>
      <c r="M73" s="21"/>
      <c r="N73" s="17"/>
      <c r="O73" s="17"/>
      <c r="P73" s="1"/>
    </row>
    <row r="74" spans="1:17" x14ac:dyDescent="0.25">
      <c r="A74" s="8"/>
      <c r="B74" s="8"/>
      <c r="C74" s="9"/>
      <c r="D74" s="10"/>
      <c r="E74" s="21"/>
      <c r="F74" s="21"/>
      <c r="G74" s="21"/>
      <c r="H74" s="21"/>
      <c r="I74" s="21"/>
      <c r="J74" s="21"/>
      <c r="K74" s="21"/>
      <c r="L74" s="21"/>
      <c r="M74" s="21"/>
      <c r="N74" s="17"/>
      <c r="O74" s="17"/>
      <c r="P74" s="1"/>
    </row>
    <row r="75" spans="1:17" x14ac:dyDescent="0.25">
      <c r="A75" s="8"/>
      <c r="B75" s="8"/>
      <c r="C75" s="9"/>
      <c r="D75" s="10"/>
      <c r="E75" s="21"/>
      <c r="F75" s="21"/>
      <c r="G75" s="21"/>
      <c r="H75" s="21"/>
      <c r="I75" s="21"/>
      <c r="J75" s="21"/>
      <c r="K75" s="21"/>
      <c r="L75" s="21"/>
      <c r="M75" s="21"/>
      <c r="N75" s="17"/>
      <c r="O75" s="17"/>
      <c r="P75" s="1"/>
    </row>
    <row r="76" spans="1:17" x14ac:dyDescent="0.25">
      <c r="A76" s="8"/>
      <c r="B76" s="8"/>
      <c r="C76" s="9"/>
      <c r="D76" s="10"/>
      <c r="E76" s="21"/>
      <c r="F76" s="21"/>
      <c r="G76" s="21"/>
      <c r="H76" s="21"/>
      <c r="I76" s="21"/>
      <c r="J76" s="21"/>
      <c r="K76" s="21"/>
      <c r="L76" s="21"/>
      <c r="M76" s="21"/>
      <c r="N76" s="17"/>
      <c r="O76" s="17"/>
      <c r="P76" s="1"/>
    </row>
    <row r="77" spans="1:17" x14ac:dyDescent="0.25">
      <c r="A77" s="8"/>
      <c r="B77" s="8"/>
      <c r="C77" s="9"/>
      <c r="D77" s="10"/>
      <c r="E77" s="21"/>
      <c r="F77" s="21"/>
      <c r="G77" s="21"/>
      <c r="H77" s="21"/>
      <c r="I77" s="21"/>
      <c r="J77" s="21"/>
      <c r="K77" s="21"/>
      <c r="L77" s="21"/>
      <c r="M77" s="21"/>
      <c r="N77" s="17"/>
      <c r="O77" s="17"/>
      <c r="P77" s="1"/>
    </row>
    <row r="78" spans="1:17" x14ac:dyDescent="0.25">
      <c r="A78" s="8"/>
      <c r="B78" s="8"/>
      <c r="C78" s="9"/>
      <c r="D78" s="10"/>
      <c r="E78" s="21"/>
      <c r="F78" s="21"/>
      <c r="G78" s="21"/>
      <c r="H78" s="21"/>
      <c r="I78" s="21"/>
      <c r="J78" s="21"/>
      <c r="K78" s="21"/>
      <c r="L78" s="21"/>
      <c r="M78" s="21"/>
      <c r="N78" s="17"/>
      <c r="O78" s="17"/>
      <c r="P78" s="1"/>
    </row>
    <row r="79" spans="1:17" x14ac:dyDescent="0.25">
      <c r="A79" s="8"/>
      <c r="B79" s="8"/>
      <c r="C79" s="9"/>
      <c r="D79" s="10"/>
      <c r="E79" s="21"/>
      <c r="F79" s="21"/>
      <c r="G79" s="21"/>
      <c r="H79" s="21"/>
      <c r="I79" s="21"/>
      <c r="J79" s="21"/>
      <c r="K79" s="21"/>
      <c r="L79" s="21"/>
      <c r="M79" s="21"/>
      <c r="N79" s="17"/>
      <c r="O79" s="17"/>
      <c r="P79" s="1"/>
    </row>
    <row r="80" spans="1:17" x14ac:dyDescent="0.25">
      <c r="A80" s="8"/>
      <c r="B80" s="8"/>
      <c r="C80" s="9"/>
      <c r="D80" s="10"/>
      <c r="E80" s="21"/>
      <c r="F80" s="21"/>
      <c r="G80" s="21"/>
      <c r="H80" s="21"/>
      <c r="I80" s="21"/>
      <c r="J80" s="21"/>
      <c r="K80" s="21"/>
      <c r="L80" s="21"/>
      <c r="M80" s="21"/>
      <c r="N80" s="17"/>
      <c r="O80" s="17"/>
      <c r="P80" s="1"/>
    </row>
    <row r="81" spans="1:16" x14ac:dyDescent="0.25">
      <c r="A81" s="8"/>
      <c r="B81" s="8"/>
      <c r="C81" s="9"/>
      <c r="D81" s="10"/>
      <c r="E81" s="21"/>
      <c r="F81" s="21"/>
      <c r="G81" s="21"/>
      <c r="H81" s="21"/>
      <c r="I81" s="21"/>
      <c r="J81" s="21"/>
      <c r="K81" s="21"/>
      <c r="L81" s="21"/>
      <c r="M81" s="21"/>
      <c r="N81" s="17"/>
      <c r="O81" s="17"/>
      <c r="P81" s="1"/>
    </row>
    <row r="82" spans="1:16" x14ac:dyDescent="0.25">
      <c r="A82" s="8"/>
      <c r="B82" s="8"/>
      <c r="C82" s="9"/>
      <c r="D82" s="10"/>
      <c r="E82" s="21"/>
      <c r="F82" s="21"/>
      <c r="G82" s="21"/>
      <c r="H82" s="21"/>
      <c r="I82" s="21"/>
      <c r="J82" s="21"/>
      <c r="K82" s="21"/>
      <c r="L82" s="21"/>
      <c r="M82" s="21"/>
      <c r="N82" s="17"/>
      <c r="O82" s="17"/>
      <c r="P82" s="1"/>
    </row>
    <row r="83" spans="1:16" x14ac:dyDescent="0.25">
      <c r="A83" s="8"/>
      <c r="B83" s="8"/>
      <c r="C83" s="9"/>
      <c r="D83" s="10"/>
      <c r="E83" s="21"/>
      <c r="F83" s="21"/>
      <c r="G83" s="21"/>
      <c r="H83" s="21"/>
      <c r="I83" s="21"/>
      <c r="J83" s="21"/>
      <c r="K83" s="21"/>
      <c r="L83" s="21"/>
      <c r="M83" s="21"/>
      <c r="N83" s="17"/>
      <c r="O83" s="17"/>
      <c r="P83" s="1"/>
    </row>
    <row r="84" spans="1:16" x14ac:dyDescent="0.25">
      <c r="A84" s="8"/>
      <c r="B84" s="8"/>
      <c r="C84" s="9"/>
      <c r="D84" s="10"/>
      <c r="E84" s="21"/>
      <c r="F84" s="21"/>
      <c r="G84" s="21"/>
      <c r="H84" s="21"/>
      <c r="I84" s="21"/>
      <c r="J84" s="21"/>
      <c r="K84" s="21"/>
      <c r="L84" s="21"/>
      <c r="M84" s="21"/>
      <c r="N84" s="17"/>
      <c r="O84" s="17"/>
      <c r="P84" s="1"/>
    </row>
    <row r="85" spans="1:16" x14ac:dyDescent="0.25">
      <c r="A85" s="8"/>
      <c r="B85" s="8"/>
      <c r="C85" s="9"/>
      <c r="D85" s="10"/>
      <c r="E85" s="21"/>
      <c r="F85" s="21"/>
      <c r="G85" s="21"/>
      <c r="H85" s="21"/>
      <c r="I85" s="21"/>
      <c r="J85" s="21"/>
      <c r="K85" s="21"/>
      <c r="L85" s="21"/>
      <c r="M85" s="21"/>
      <c r="N85" s="17"/>
      <c r="O85" s="17"/>
      <c r="P85" s="1"/>
    </row>
    <row r="86" spans="1:16" x14ac:dyDescent="0.25">
      <c r="A86" s="8"/>
      <c r="B86" s="8"/>
      <c r="C86" s="9"/>
      <c r="D86" s="10"/>
      <c r="E86" s="21"/>
      <c r="F86" s="21"/>
      <c r="G86" s="21"/>
      <c r="H86" s="21"/>
      <c r="I86" s="21"/>
      <c r="J86" s="21"/>
      <c r="K86" s="21"/>
      <c r="L86" s="21"/>
      <c r="M86" s="21"/>
      <c r="N86" s="17"/>
      <c r="O86" s="17"/>
      <c r="P86" s="1"/>
    </row>
    <row r="87" spans="1:16" x14ac:dyDescent="0.25">
      <c r="A87" s="8"/>
      <c r="B87" s="8"/>
      <c r="C87" s="9"/>
      <c r="D87" s="10"/>
      <c r="E87" s="21"/>
      <c r="F87" s="21"/>
      <c r="G87" s="21"/>
      <c r="H87" s="21"/>
      <c r="I87" s="21"/>
      <c r="J87" s="21"/>
      <c r="K87" s="21"/>
      <c r="L87" s="21"/>
      <c r="M87" s="21"/>
      <c r="N87" s="17"/>
      <c r="O87" s="17"/>
      <c r="P87" s="1"/>
    </row>
    <row r="88" spans="1:16" x14ac:dyDescent="0.25">
      <c r="A88" s="8"/>
      <c r="B88" s="8"/>
      <c r="C88" s="9"/>
      <c r="D88" s="10"/>
      <c r="E88" s="21"/>
      <c r="F88" s="21"/>
      <c r="G88" s="21"/>
      <c r="H88" s="21"/>
      <c r="I88" s="21"/>
      <c r="J88" s="21"/>
      <c r="K88" s="21"/>
      <c r="L88" s="21"/>
      <c r="M88" s="21"/>
      <c r="N88" s="17"/>
      <c r="O88" s="17"/>
      <c r="P88" s="1"/>
    </row>
    <row r="89" spans="1:16" x14ac:dyDescent="0.25">
      <c r="A89" s="8"/>
      <c r="B89" s="8"/>
      <c r="C89" s="9"/>
      <c r="D89" s="10"/>
      <c r="E89" s="21"/>
      <c r="F89" s="21"/>
      <c r="G89" s="21"/>
      <c r="H89" s="21"/>
      <c r="I89" s="21"/>
      <c r="J89" s="21"/>
      <c r="K89" s="21"/>
      <c r="L89" s="21"/>
      <c r="M89" s="21"/>
      <c r="N89" s="17"/>
      <c r="O89" s="17"/>
      <c r="P89" s="1"/>
    </row>
    <row r="90" spans="1:16" x14ac:dyDescent="0.25">
      <c r="A90" s="8"/>
      <c r="B90" s="8"/>
      <c r="C90" s="9"/>
      <c r="D90" s="10"/>
      <c r="E90" s="21"/>
      <c r="F90" s="21"/>
      <c r="G90" s="21"/>
      <c r="H90" s="21"/>
      <c r="I90" s="21"/>
      <c r="J90" s="21"/>
      <c r="K90" s="21"/>
      <c r="L90" s="21"/>
      <c r="M90" s="21"/>
      <c r="N90" s="17"/>
      <c r="O90" s="17"/>
      <c r="P90" s="1"/>
    </row>
    <row r="91" spans="1:16" x14ac:dyDescent="0.25">
      <c r="A91" s="8"/>
      <c r="B91" s="8"/>
      <c r="C91" s="9"/>
      <c r="D91" s="10"/>
      <c r="E91" s="21"/>
      <c r="F91" s="21"/>
      <c r="G91" s="21"/>
      <c r="H91" s="21"/>
      <c r="I91" s="21"/>
      <c r="J91" s="21"/>
      <c r="K91" s="21"/>
      <c r="L91" s="21"/>
      <c r="M91" s="21"/>
      <c r="N91" s="17"/>
      <c r="O91" s="17"/>
      <c r="P91" s="1"/>
    </row>
    <row r="92" spans="1:16" x14ac:dyDescent="0.25">
      <c r="A92" s="8"/>
      <c r="B92" s="8"/>
      <c r="C92" s="9"/>
      <c r="D92" s="10"/>
      <c r="E92" s="21"/>
      <c r="F92" s="21"/>
      <c r="G92" s="21"/>
      <c r="H92" s="21"/>
      <c r="I92" s="21"/>
      <c r="J92" s="21"/>
      <c r="K92" s="21"/>
      <c r="L92" s="21"/>
      <c r="M92" s="21"/>
      <c r="N92" s="17"/>
      <c r="O92" s="17"/>
      <c r="P92" s="1"/>
    </row>
    <row r="93" spans="1:16" x14ac:dyDescent="0.25">
      <c r="A93" s="8"/>
      <c r="B93" s="8"/>
      <c r="C93" s="9"/>
      <c r="D93" s="10"/>
      <c r="E93" s="21"/>
      <c r="F93" s="21"/>
      <c r="G93" s="21"/>
      <c r="H93" s="21"/>
      <c r="I93" s="21"/>
      <c r="J93" s="21"/>
      <c r="K93" s="21"/>
      <c r="L93" s="21"/>
      <c r="M93" s="21"/>
      <c r="N93" s="17"/>
      <c r="O93" s="17"/>
      <c r="P93" s="1"/>
    </row>
    <row r="94" spans="1:16" x14ac:dyDescent="0.25">
      <c r="A94" s="8"/>
      <c r="B94" s="8"/>
      <c r="C94" s="9"/>
      <c r="D94" s="10"/>
      <c r="E94" s="21"/>
      <c r="F94" s="21"/>
      <c r="G94" s="21"/>
      <c r="H94" s="21"/>
      <c r="I94" s="21"/>
      <c r="J94" s="21"/>
      <c r="K94" s="21"/>
      <c r="L94" s="21"/>
      <c r="M94" s="21"/>
      <c r="N94" s="17"/>
      <c r="O94" s="17"/>
      <c r="P94" s="1"/>
    </row>
    <row r="95" spans="1:16" x14ac:dyDescent="0.25">
      <c r="A95" s="8"/>
      <c r="B95" s="8"/>
      <c r="C95" s="9"/>
      <c r="D95" s="10"/>
      <c r="E95" s="21"/>
      <c r="F95" s="21"/>
      <c r="G95" s="21"/>
      <c r="H95" s="21"/>
      <c r="I95" s="21"/>
      <c r="J95" s="21"/>
      <c r="K95" s="21"/>
      <c r="L95" s="21"/>
      <c r="M95" s="21"/>
      <c r="N95" s="17"/>
      <c r="O95" s="17"/>
      <c r="P95" s="1"/>
    </row>
    <row r="96" spans="1:16" x14ac:dyDescent="0.25">
      <c r="A96" s="8"/>
      <c r="B96" s="8"/>
      <c r="C96" s="9"/>
      <c r="D96" s="10"/>
      <c r="E96" s="21"/>
      <c r="F96" s="21"/>
      <c r="G96" s="21"/>
      <c r="H96" s="21"/>
      <c r="I96" s="21"/>
      <c r="J96" s="21"/>
      <c r="K96" s="21"/>
      <c r="L96" s="21"/>
      <c r="M96" s="21"/>
      <c r="N96" s="17"/>
      <c r="O96" s="17"/>
      <c r="P96" s="1"/>
    </row>
    <row r="97" spans="1:16" x14ac:dyDescent="0.25">
      <c r="A97" s="8"/>
      <c r="B97" s="8"/>
      <c r="C97" s="9"/>
      <c r="D97" s="10"/>
      <c r="E97" s="21"/>
      <c r="F97" s="21"/>
      <c r="G97" s="21"/>
      <c r="H97" s="21"/>
      <c r="I97" s="21"/>
      <c r="J97" s="21"/>
      <c r="K97" s="21"/>
      <c r="L97" s="21"/>
      <c r="M97" s="21"/>
      <c r="N97" s="17"/>
      <c r="O97" s="17"/>
      <c r="P97" s="1"/>
    </row>
    <row r="98" spans="1:16" x14ac:dyDescent="0.25">
      <c r="A98" s="8"/>
      <c r="B98" s="8"/>
      <c r="C98" s="9"/>
      <c r="D98" s="10"/>
      <c r="E98" s="21"/>
      <c r="F98" s="21"/>
      <c r="G98" s="21"/>
      <c r="H98" s="21"/>
      <c r="I98" s="21"/>
      <c r="J98" s="21"/>
      <c r="K98" s="21"/>
      <c r="L98" s="21"/>
      <c r="M98" s="21"/>
      <c r="N98" s="17"/>
      <c r="O98" s="17"/>
      <c r="P98" s="1"/>
    </row>
    <row r="99" spans="1:16" x14ac:dyDescent="0.25">
      <c r="A99" s="8"/>
      <c r="B99" s="8"/>
      <c r="C99" s="9"/>
      <c r="D99" s="10"/>
      <c r="E99" s="21"/>
      <c r="F99" s="21"/>
      <c r="G99" s="21"/>
      <c r="H99" s="21"/>
      <c r="I99" s="21"/>
      <c r="J99" s="21"/>
      <c r="K99" s="21"/>
      <c r="L99" s="21"/>
      <c r="M99" s="21"/>
      <c r="N99" s="17"/>
      <c r="O99" s="17"/>
      <c r="P99" s="1"/>
    </row>
    <row r="100" spans="1:16" x14ac:dyDescent="0.25">
      <c r="A100" s="8"/>
      <c r="B100" s="8"/>
      <c r="C100" s="9"/>
      <c r="D100" s="10"/>
      <c r="E100" s="21"/>
      <c r="F100" s="21"/>
      <c r="G100" s="21"/>
      <c r="H100" s="21"/>
      <c r="I100" s="21"/>
      <c r="J100" s="21"/>
      <c r="K100" s="21"/>
      <c r="L100" s="21"/>
      <c r="M100" s="21"/>
      <c r="N100" s="17"/>
      <c r="O100" s="17"/>
      <c r="P100" s="1"/>
    </row>
    <row r="101" spans="1:16" x14ac:dyDescent="0.25">
      <c r="A101" s="8"/>
      <c r="B101" s="8"/>
      <c r="C101" s="9"/>
      <c r="D101" s="10"/>
      <c r="E101" s="21"/>
      <c r="F101" s="21"/>
      <c r="G101" s="21"/>
      <c r="H101" s="21"/>
      <c r="I101" s="21"/>
      <c r="J101" s="21"/>
      <c r="K101" s="21"/>
      <c r="L101" s="21"/>
      <c r="M101" s="21"/>
      <c r="N101" s="17"/>
      <c r="O101" s="17"/>
      <c r="P101" s="1"/>
    </row>
    <row r="102" spans="1:16" x14ac:dyDescent="0.25">
      <c r="A102" s="8"/>
      <c r="B102" s="8"/>
      <c r="C102" s="9"/>
      <c r="D102" s="10"/>
      <c r="E102" s="21"/>
      <c r="F102" s="21"/>
      <c r="G102" s="21"/>
      <c r="H102" s="21"/>
      <c r="I102" s="21"/>
      <c r="J102" s="21"/>
      <c r="K102" s="21"/>
      <c r="L102" s="21"/>
      <c r="M102" s="21"/>
      <c r="N102" s="17"/>
      <c r="O102" s="17"/>
      <c r="P102" s="1"/>
    </row>
    <row r="103" spans="1:16" x14ac:dyDescent="0.25">
      <c r="A103" s="8"/>
      <c r="B103" s="8"/>
      <c r="C103" s="9"/>
      <c r="D103" s="10"/>
      <c r="E103" s="21"/>
      <c r="F103" s="21"/>
      <c r="G103" s="21"/>
      <c r="H103" s="21"/>
      <c r="I103" s="21"/>
      <c r="J103" s="21"/>
      <c r="K103" s="21"/>
      <c r="L103" s="21"/>
      <c r="M103" s="21"/>
      <c r="N103" s="17"/>
      <c r="O103" s="17"/>
      <c r="P103" s="1"/>
    </row>
    <row r="104" spans="1:16" x14ac:dyDescent="0.25">
      <c r="A104" s="8"/>
      <c r="B104" s="8"/>
      <c r="C104" s="9"/>
      <c r="D104" s="10"/>
      <c r="E104" s="21"/>
      <c r="F104" s="21"/>
      <c r="G104" s="21"/>
      <c r="H104" s="21"/>
      <c r="I104" s="21"/>
      <c r="J104" s="21"/>
      <c r="K104" s="21"/>
      <c r="L104" s="21"/>
      <c r="M104" s="21"/>
      <c r="N104" s="17"/>
      <c r="O104" s="17"/>
      <c r="P104" s="1"/>
    </row>
    <row r="105" spans="1:16" x14ac:dyDescent="0.25">
      <c r="A105" s="8"/>
      <c r="B105" s="8"/>
      <c r="C105" s="9"/>
      <c r="D105" s="10"/>
      <c r="E105" s="21"/>
      <c r="F105" s="21"/>
      <c r="G105" s="21"/>
      <c r="H105" s="21"/>
      <c r="I105" s="21"/>
      <c r="J105" s="21"/>
      <c r="K105" s="21"/>
      <c r="L105" s="21"/>
      <c r="M105" s="21"/>
      <c r="N105" s="17"/>
      <c r="O105" s="17"/>
      <c r="P105" s="1"/>
    </row>
    <row r="106" spans="1:16" x14ac:dyDescent="0.25">
      <c r="A106" s="8"/>
      <c r="B106" s="8"/>
      <c r="C106" s="9"/>
      <c r="D106" s="10"/>
      <c r="E106" s="21"/>
      <c r="F106" s="21"/>
      <c r="G106" s="21"/>
      <c r="H106" s="21"/>
      <c r="I106" s="21"/>
      <c r="J106" s="21"/>
      <c r="K106" s="21"/>
      <c r="L106" s="21"/>
      <c r="M106" s="21"/>
      <c r="N106" s="17"/>
      <c r="O106" s="17"/>
      <c r="P106" s="1"/>
    </row>
    <row r="107" spans="1:16" x14ac:dyDescent="0.25">
      <c r="A107" s="8"/>
      <c r="B107" s="8"/>
      <c r="C107" s="9"/>
      <c r="D107" s="10"/>
      <c r="E107" s="21"/>
      <c r="F107" s="21"/>
      <c r="G107" s="21"/>
      <c r="H107" s="21"/>
      <c r="I107" s="21"/>
      <c r="J107" s="21"/>
      <c r="K107" s="21"/>
      <c r="L107" s="21"/>
      <c r="M107" s="21"/>
      <c r="N107" s="17"/>
      <c r="O107" s="17"/>
      <c r="P107" s="1"/>
    </row>
    <row r="108" spans="1:16" x14ac:dyDescent="0.25">
      <c r="A108" s="8"/>
      <c r="B108" s="8"/>
      <c r="C108" s="9"/>
      <c r="D108" s="10"/>
      <c r="E108" s="21"/>
      <c r="F108" s="21"/>
      <c r="G108" s="21"/>
      <c r="H108" s="21"/>
      <c r="I108" s="21"/>
      <c r="J108" s="21"/>
      <c r="K108" s="21"/>
      <c r="L108" s="21"/>
      <c r="M108" s="21"/>
      <c r="N108" s="17"/>
      <c r="O108" s="17"/>
      <c r="P108" s="1"/>
    </row>
    <row r="109" spans="1:16" x14ac:dyDescent="0.25">
      <c r="E109" s="22"/>
      <c r="F109" s="22"/>
      <c r="G109" s="22"/>
      <c r="H109" s="22"/>
      <c r="I109" s="22"/>
      <c r="J109" s="22"/>
      <c r="K109" s="22"/>
      <c r="L109" s="22"/>
      <c r="M109" s="22"/>
      <c r="N109" s="18"/>
      <c r="O109" s="18"/>
    </row>
    <row r="110" spans="1:16" x14ac:dyDescent="0.25">
      <c r="C110" s="1"/>
      <c r="D110" s="1"/>
      <c r="E110" s="22"/>
      <c r="F110" s="22"/>
      <c r="G110" s="22"/>
      <c r="H110" s="22"/>
      <c r="I110" s="22"/>
      <c r="J110" s="22"/>
      <c r="K110" s="22"/>
      <c r="L110" s="22"/>
      <c r="M110" s="22"/>
      <c r="N110" s="18"/>
      <c r="O110" s="18"/>
      <c r="P110" s="1"/>
    </row>
    <row r="111" spans="1:16" x14ac:dyDescent="0.25">
      <c r="C111" s="1"/>
      <c r="D111" s="1"/>
      <c r="E111" s="22"/>
      <c r="F111" s="22"/>
      <c r="G111" s="22"/>
      <c r="H111" s="22"/>
      <c r="I111" s="22"/>
      <c r="J111" s="22"/>
      <c r="K111" s="22"/>
      <c r="L111" s="22"/>
      <c r="M111" s="22"/>
      <c r="N111" s="18"/>
      <c r="O111" s="18"/>
      <c r="P111" s="1"/>
    </row>
    <row r="112" spans="1:16" x14ac:dyDescent="0.25">
      <c r="C112" s="1"/>
      <c r="D112" s="1"/>
      <c r="E112" s="22"/>
      <c r="F112" s="22"/>
      <c r="G112" s="22"/>
      <c r="H112" s="22"/>
      <c r="I112" s="22"/>
      <c r="J112" s="22"/>
      <c r="K112" s="22"/>
      <c r="L112" s="22"/>
      <c r="M112" s="22"/>
      <c r="N112" s="18"/>
      <c r="O112" s="18"/>
      <c r="P112" s="1"/>
    </row>
    <row r="113" spans="3:16" x14ac:dyDescent="0.25">
      <c r="C113" s="1"/>
      <c r="D113" s="1"/>
      <c r="E113" s="22"/>
      <c r="F113" s="22"/>
      <c r="G113" s="22"/>
      <c r="H113" s="22"/>
      <c r="I113" s="22"/>
      <c r="J113" s="22"/>
      <c r="K113" s="22"/>
      <c r="L113" s="22"/>
      <c r="M113" s="22"/>
      <c r="N113" s="18"/>
      <c r="O113" s="18"/>
      <c r="P113" s="1"/>
    </row>
    <row r="114" spans="3:16" x14ac:dyDescent="0.25">
      <c r="C114" s="1"/>
      <c r="D114" s="1"/>
      <c r="E114" s="22"/>
      <c r="F114" s="22"/>
      <c r="G114" s="22"/>
      <c r="H114" s="22"/>
      <c r="I114" s="22"/>
      <c r="J114" s="22"/>
      <c r="K114" s="22"/>
      <c r="L114" s="22"/>
      <c r="M114" s="22"/>
      <c r="N114" s="18"/>
      <c r="O114" s="18"/>
      <c r="P114" s="1"/>
    </row>
    <row r="115" spans="3:16" x14ac:dyDescent="0.25">
      <c r="C115" s="1"/>
      <c r="D115" s="1"/>
      <c r="E115" s="22"/>
      <c r="F115" s="22"/>
      <c r="G115" s="22"/>
      <c r="H115" s="22"/>
      <c r="I115" s="22"/>
      <c r="J115" s="22"/>
      <c r="K115" s="22"/>
      <c r="L115" s="22"/>
      <c r="M115" s="22"/>
      <c r="N115" s="18"/>
      <c r="O115" s="18"/>
      <c r="P115" s="1"/>
    </row>
    <row r="116" spans="3:16" x14ac:dyDescent="0.25">
      <c r="C116" s="1"/>
      <c r="D116" s="1"/>
      <c r="E116" s="22"/>
      <c r="F116" s="22"/>
      <c r="G116" s="22"/>
      <c r="H116" s="22"/>
      <c r="I116" s="22"/>
      <c r="J116" s="22"/>
      <c r="K116" s="22"/>
      <c r="L116" s="22"/>
      <c r="M116" s="22"/>
      <c r="N116" s="18"/>
      <c r="O116" s="18"/>
      <c r="P116" s="1"/>
    </row>
    <row r="117" spans="3:16" x14ac:dyDescent="0.25">
      <c r="C117" s="1"/>
      <c r="D117" s="1"/>
      <c r="E117" s="22"/>
      <c r="F117" s="22"/>
      <c r="G117" s="22"/>
      <c r="H117" s="22"/>
      <c r="I117" s="22"/>
      <c r="J117" s="22"/>
      <c r="K117" s="22"/>
      <c r="L117" s="22"/>
      <c r="M117" s="22"/>
      <c r="N117" s="18"/>
      <c r="O117" s="18"/>
      <c r="P117" s="1"/>
    </row>
    <row r="118" spans="3:16" x14ac:dyDescent="0.25">
      <c r="C118" s="1"/>
      <c r="D118" s="1"/>
      <c r="E118" s="22"/>
      <c r="F118" s="22"/>
      <c r="G118" s="22"/>
      <c r="H118" s="22"/>
      <c r="I118" s="22"/>
      <c r="J118" s="22"/>
      <c r="K118" s="22"/>
      <c r="L118" s="22"/>
      <c r="M118" s="22"/>
      <c r="N118" s="18"/>
      <c r="O118" s="18"/>
      <c r="P118" s="1"/>
    </row>
    <row r="119" spans="3:16" x14ac:dyDescent="0.25">
      <c r="C119" s="1"/>
      <c r="D119" s="1"/>
      <c r="E119" s="22"/>
      <c r="F119" s="22"/>
      <c r="G119" s="22"/>
      <c r="H119" s="22"/>
      <c r="I119" s="22"/>
      <c r="J119" s="22"/>
      <c r="K119" s="22"/>
      <c r="L119" s="22"/>
      <c r="M119" s="22"/>
      <c r="N119" s="18"/>
      <c r="O119" s="18"/>
      <c r="P119" s="1"/>
    </row>
    <row r="120" spans="3:16" x14ac:dyDescent="0.25">
      <c r="C120" s="1"/>
      <c r="D120" s="1"/>
      <c r="E120" s="22"/>
      <c r="F120" s="22"/>
      <c r="G120" s="22"/>
      <c r="H120" s="22"/>
      <c r="I120" s="22"/>
      <c r="J120" s="22"/>
      <c r="K120" s="22"/>
      <c r="L120" s="22"/>
      <c r="M120" s="22"/>
      <c r="N120" s="18"/>
      <c r="O120" s="18"/>
      <c r="P120" s="1"/>
    </row>
    <row r="121" spans="3:16" x14ac:dyDescent="0.25">
      <c r="C121" s="1"/>
      <c r="D121" s="1"/>
      <c r="E121" s="22"/>
      <c r="F121" s="22"/>
      <c r="G121" s="22"/>
      <c r="H121" s="22"/>
      <c r="I121" s="22"/>
      <c r="J121" s="22"/>
      <c r="K121" s="22"/>
      <c r="L121" s="22"/>
      <c r="M121" s="22"/>
      <c r="N121" s="18"/>
      <c r="O121" s="18"/>
      <c r="P121" s="1"/>
    </row>
    <row r="122" spans="3:16" x14ac:dyDescent="0.25">
      <c r="C122" s="1"/>
      <c r="D122" s="1"/>
      <c r="E122" s="22"/>
      <c r="F122" s="22"/>
      <c r="G122" s="22"/>
      <c r="H122" s="22"/>
      <c r="I122" s="22"/>
      <c r="J122" s="22"/>
      <c r="K122" s="22"/>
      <c r="L122" s="22"/>
      <c r="M122" s="22"/>
      <c r="N122" s="18"/>
      <c r="O122" s="18"/>
      <c r="P122" s="1"/>
    </row>
    <row r="123" spans="3:16" x14ac:dyDescent="0.25">
      <c r="C123" s="1"/>
      <c r="D123" s="1"/>
      <c r="E123" s="22"/>
      <c r="F123" s="22"/>
      <c r="G123" s="22"/>
      <c r="H123" s="22"/>
      <c r="I123" s="22"/>
      <c r="J123" s="22"/>
      <c r="K123" s="22"/>
      <c r="L123" s="22"/>
      <c r="M123" s="22"/>
      <c r="N123" s="18"/>
      <c r="O123" s="18"/>
      <c r="P123" s="1"/>
    </row>
    <row r="124" spans="3:16" x14ac:dyDescent="0.25">
      <c r="C124" s="1"/>
      <c r="D124" s="1"/>
      <c r="E124" s="22"/>
      <c r="F124" s="22"/>
      <c r="G124" s="22"/>
      <c r="H124" s="22"/>
      <c r="I124" s="22"/>
      <c r="J124" s="22"/>
      <c r="K124" s="22"/>
      <c r="L124" s="22"/>
      <c r="M124" s="22"/>
      <c r="N124" s="18"/>
      <c r="O124" s="18"/>
      <c r="P124" s="1"/>
    </row>
    <row r="125" spans="3:16" x14ac:dyDescent="0.25">
      <c r="C125" s="1"/>
      <c r="D125" s="1"/>
      <c r="E125" s="22"/>
      <c r="F125" s="22"/>
      <c r="G125" s="22"/>
      <c r="H125" s="22"/>
      <c r="I125" s="22"/>
      <c r="J125" s="22"/>
      <c r="K125" s="22"/>
      <c r="L125" s="22"/>
      <c r="M125" s="22"/>
      <c r="N125" s="18"/>
      <c r="O125" s="18"/>
      <c r="P125" s="1"/>
    </row>
    <row r="126" spans="3:16" x14ac:dyDescent="0.25">
      <c r="C126" s="1"/>
      <c r="D126" s="1"/>
      <c r="E126" s="22"/>
      <c r="F126" s="22"/>
      <c r="G126" s="22"/>
      <c r="H126" s="22"/>
      <c r="I126" s="22"/>
      <c r="J126" s="22"/>
      <c r="K126" s="22"/>
      <c r="L126" s="22"/>
      <c r="M126" s="22"/>
      <c r="N126" s="18"/>
      <c r="O126" s="18"/>
      <c r="P126" s="1"/>
    </row>
    <row r="127" spans="3:16" x14ac:dyDescent="0.25">
      <c r="C127" s="1"/>
      <c r="D127" s="1"/>
      <c r="E127" s="22"/>
      <c r="F127" s="22"/>
      <c r="G127" s="22"/>
      <c r="H127" s="22"/>
      <c r="I127" s="22"/>
      <c r="J127" s="22"/>
      <c r="K127" s="22"/>
      <c r="L127" s="22"/>
      <c r="M127" s="22"/>
      <c r="N127" s="18"/>
      <c r="O127" s="18"/>
      <c r="P127" s="1"/>
    </row>
    <row r="128" spans="3:16" x14ac:dyDescent="0.25">
      <c r="C128" s="1"/>
      <c r="D128" s="1"/>
      <c r="E128" s="22"/>
      <c r="F128" s="22"/>
      <c r="G128" s="22"/>
      <c r="H128" s="22"/>
      <c r="I128" s="22"/>
      <c r="J128" s="22"/>
      <c r="K128" s="22"/>
      <c r="L128" s="22"/>
      <c r="M128" s="22"/>
      <c r="N128" s="18"/>
      <c r="O128" s="18"/>
      <c r="P128" s="1"/>
    </row>
    <row r="129" spans="3:16" x14ac:dyDescent="0.25">
      <c r="C129" s="1"/>
      <c r="D129" s="1"/>
      <c r="E129" s="22"/>
      <c r="F129" s="22"/>
      <c r="G129" s="22"/>
      <c r="H129" s="22"/>
      <c r="I129" s="22"/>
      <c r="J129" s="22"/>
      <c r="K129" s="22"/>
      <c r="L129" s="22"/>
      <c r="M129" s="22"/>
      <c r="N129" s="18"/>
      <c r="O129" s="18"/>
      <c r="P129" s="1"/>
    </row>
    <row r="130" spans="3:16" x14ac:dyDescent="0.25">
      <c r="C130" s="1"/>
      <c r="D130" s="1"/>
      <c r="E130" s="22"/>
      <c r="F130" s="22"/>
      <c r="G130" s="22"/>
      <c r="H130" s="22"/>
      <c r="I130" s="22"/>
      <c r="J130" s="22"/>
      <c r="K130" s="22"/>
      <c r="L130" s="22"/>
      <c r="M130" s="22"/>
      <c r="N130" s="18"/>
      <c r="O130" s="18"/>
      <c r="P130" s="1"/>
    </row>
    <row r="131" spans="3:16" x14ac:dyDescent="0.25">
      <c r="C131" s="1"/>
      <c r="D131" s="1"/>
      <c r="E131" s="22"/>
      <c r="F131" s="22"/>
      <c r="G131" s="22"/>
      <c r="H131" s="22"/>
      <c r="I131" s="22"/>
      <c r="J131" s="22"/>
      <c r="K131" s="22"/>
      <c r="L131" s="22"/>
      <c r="M131" s="22"/>
      <c r="N131" s="18"/>
      <c r="O131" s="18"/>
      <c r="P131" s="1"/>
    </row>
    <row r="132" spans="3:16" x14ac:dyDescent="0.25">
      <c r="C132" s="1"/>
      <c r="D132" s="1"/>
      <c r="E132" s="22"/>
      <c r="F132" s="22"/>
      <c r="G132" s="22"/>
      <c r="H132" s="22"/>
      <c r="I132" s="22"/>
      <c r="J132" s="22"/>
      <c r="K132" s="22"/>
      <c r="L132" s="22"/>
      <c r="M132" s="22"/>
      <c r="N132" s="18"/>
      <c r="O132" s="18"/>
      <c r="P132" s="1"/>
    </row>
  </sheetData>
  <protectedRanges>
    <protectedRange sqref="O40:O41 O47" name="Rozsah4"/>
    <protectedRange sqref="A27:A32 A18:A23" name="Rozsah3"/>
    <protectedRange sqref="D28:E29 D18:E23" name="Rozsah2"/>
    <protectedRange sqref="C22:C23 C18:C20" name="Rozsah1"/>
    <protectedRange sqref="O44:O46 O18:O23 O27:O32 O37:O39" name="Rozsah4_1"/>
  </protectedRanges>
  <mergeCells count="29">
    <mergeCell ref="A63:O63"/>
    <mergeCell ref="A66:O66"/>
    <mergeCell ref="A65:O65"/>
    <mergeCell ref="A24:E24"/>
    <mergeCell ref="A6:O6"/>
    <mergeCell ref="B8:O8"/>
    <mergeCell ref="B10:O10"/>
    <mergeCell ref="B9:O9"/>
    <mergeCell ref="C12:D12"/>
    <mergeCell ref="B11:O11"/>
    <mergeCell ref="A64:O64"/>
    <mergeCell ref="A60:O60"/>
    <mergeCell ref="A61:O61"/>
    <mergeCell ref="A70:O70"/>
    <mergeCell ref="A71:O71"/>
    <mergeCell ref="A33:E33"/>
    <mergeCell ref="A34:E34"/>
    <mergeCell ref="A35:M35"/>
    <mergeCell ref="A48:E48"/>
    <mergeCell ref="A49:E49"/>
    <mergeCell ref="A40:E40"/>
    <mergeCell ref="A47:G47"/>
    <mergeCell ref="A67:O67"/>
    <mergeCell ref="A68:O68"/>
    <mergeCell ref="A69:O69"/>
    <mergeCell ref="A51:O53"/>
    <mergeCell ref="A58:N58"/>
    <mergeCell ref="A59:O59"/>
    <mergeCell ref="A62:O62"/>
  </mergeCells>
  <conditionalFormatting sqref="H37:H39 H18:H20">
    <cfRule type="cellIs" dxfId="5" priority="19" stopIfTrue="1" operator="greaterThan">
      <formula>$G18</formula>
    </cfRule>
  </conditionalFormatting>
  <conditionalFormatting sqref="H24">
    <cfRule type="cellIs" dxfId="4" priority="17" stopIfTrue="1" operator="greaterThan">
      <formula>$G24</formula>
    </cfRule>
  </conditionalFormatting>
  <conditionalFormatting sqref="H33:H34">
    <cfRule type="cellIs" dxfId="3" priority="15" stopIfTrue="1" operator="greaterThan">
      <formula>$G33</formula>
    </cfRule>
  </conditionalFormatting>
  <conditionalFormatting sqref="H27:H29">
    <cfRule type="cellIs" dxfId="2" priority="2" stopIfTrue="1" operator="greaterThan">
      <formula>$G27</formula>
    </cfRule>
  </conditionalFormatting>
  <conditionalFormatting sqref="H21:H23">
    <cfRule type="cellIs" dxfId="1" priority="3" stopIfTrue="1" operator="greaterThan">
      <formula>$G21</formula>
    </cfRule>
  </conditionalFormatting>
  <conditionalFormatting sqref="H30:H32">
    <cfRule type="cellIs" dxfId="0" priority="1" stopIfTrue="1" operator="greaterThan">
      <formula>$G30</formula>
    </cfRule>
  </conditionalFormatting>
  <dataValidations xWindow="774" yWindow="735" count="15">
    <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" sqref="N33">
      <formula1>$F$3:$F$9</formula1>
    </dataValidation>
    <dataValidation allowBlank="1" showInputMessage="1" showErrorMessage="1" prompt="vložte príslušné % vlastných zdrojov prijímateľa podľa bodu 1.4 Výzvy" sqref="I12"/>
    <dataValidation allowBlank="1" showInputMessage="1" showErrorMessage="1" prompt="vložte príslušné % zdroja ŠR podľa bodu 1.4 Výzvy" sqref="G12"/>
    <dataValidation allowBlank="1" showInputMessage="1" showErrorMessage="1" prompt="vložte príslušné % zdroja EÚ podľa bodu 1.4 Výzvy" sqref="E12"/>
    <dataValidation allowBlank="1" showInputMessage="1" showErrorMessage="1" prompt="vložte príslušné % NFP podľa bodu 1.4 Výzvy (súčet EU+ŠR)" sqref="B12"/>
    <dataValidation allowBlank="1" showInputMessage="1" showErrorMessage="1" prompt="Uvádzajte matematicky zaokrúhlené na dve desatinné miesta." sqref="G44:G46"/>
    <dataValidation allowBlank="1" showInputMessage="1" showErrorMessage="1" prompt="Žiadateľ je povinný pri zostavovaní rozpočtu projektu dodržať  limity oprávnenosti výdavkov uvedené v Prílohe č. 1 k Príručke k oprávnenosti výdavkov OPII. Výdavky nad rámec stanovených limitov budú posúdené ako neoprávnené.  " sqref="A35:M35 B25:M25 B17"/>
    <dataValidation type="custom" allowBlank="1" showInputMessage="1" showErrorMessage="1" sqref="P21:P22">
      <formula1>SUM(P20:P20)</formula1>
    </dataValidation>
    <dataValidation allowBlank="1" showInputMessage="1" showErrorMessage="1" prompt="Musí byť v súlade s finančnými a percentuálnymi limtmi uvedenými v Príručke OPII k oprávnenosti výdavkov" sqref="N26 N43 N16 O15 O42"/>
    <dataValidation operator="lessThanOrEqual" allowBlank="1" showInputMessage="1" showErrorMessage="1" error="Prekročili ste finančný limit pre 1 kus plagátu - max. suma za 1 kus plagátu je 30 EUR" sqref="E39"/>
    <dataValidation operator="lessThanOrEqual" allowBlank="1" showInputMessage="1" showErrorMessage="1" error="Prekročili ste finančný limit pre 1 kus stálej tabule - max. suma za 1 kus stálej tabule je 500 EUR." sqref="E38"/>
    <dataValidation operator="lessThanOrEqual" allowBlank="1" showInputMessage="1" showErrorMessage="1" errorTitle="Upozornenie" error="Prekročili ste stanovený finančný limit - max. suma pre jeden dočasný pútač je 920 €" promptTitle="Limit" sqref="E37"/>
    <dataValidation allowBlank="1" showInputMessage="1" showErrorMessage="1" prompt="Bunka je prednastavená na 20% DPH. Ak sa upaltňuje iná sadzba DPH, zmeňte vzorec." sqref="G18:G23 G27:G32 G37:G39"/>
    <dataValidation allowBlank="1" showInputMessage="1" showErrorMessage="1" prompt="Interné riadenie projektu je možné vykonávať výlučne prostredníctvom jednej pracovnej pozície uvedenej v tabuľke 2 Príručky k OV OPII. Viac informácií  k podmienkam oprávnenosti osobných výdavkov je uvedených v kapitole  4.9.1  Príručky k OV OPII." sqref="A42"/>
    <dataValidation type="list" allowBlank="1" showInputMessage="1" showErrorMessage="1" prompt="Z roletového menu vyberte príslušný spôsob stanovenia výšky výdavku. Spôsob stanovenia výšky výdavku špecifikujte v poli &quot;Vecný popis výdavku&quot;. " sqref="O45:O46">
      <formula1>$D$3:$D$9</formula1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r:id="rId1"/>
  <rowBreaks count="1" manualBreakCount="1">
    <brk id="40" max="14" man="1"/>
  </rowBreaks>
  <ignoredErrors>
    <ignoredError sqref="F24:M24 F33:M34 F40:M40 I45:M49 H48:H49 F48:G49 F20:G20 F27:L27 F28:L29 F38:L39 H47 F37:G37 I37:L37 F22:L23 F30:L32 F18:G18 I18:L18 F19 I19:L19 I20:L20 F21 I21:L21 I44:L44" unlockedFormula="1"/>
    <ignoredError sqref="A43:O43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74" yWindow="735" count="14">
        <x14:dataValidation type="list" allowBlank="1" showInputMessage="1" showErrorMessage="1">
          <x14:formula1>
            <xm:f>Zdroj!$J$3:$J$6</xm:f>
          </x14:formula1>
          <xm:sqref>N47</xm:sqref>
        </x14:dataValidation>
        <x14:dataValidation type="list" allowBlank="1" showInputMessage="1" showErrorMessage="1">
          <x14:formula1>
            <xm:f>Zdroj!$H$3:$H$5</xm:f>
          </x14:formula1>
          <xm:sqref>B37:B39</xm:sqref>
        </x14:dataValidation>
        <x14:dataValidation type="list" allowBlank="1" showErrorMessage="1" prompt="_x000a_">
          <x14:formula1>
            <xm:f>Zdroj!$D$3:$D$15</xm:f>
          </x14:formula1>
          <xm:sqref>B18:B23 B27:B32</xm:sqref>
        </x14:dataValidation>
        <x14:dataValidation type="list" allowBlank="1" showInputMessage="1" showErrorMessage="1">
          <x14:formula1>
            <xm:f>Zdroj!$I$3</xm:f>
          </x14:formula1>
          <xm:sqref>B44:B46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Zdroj!$J$3</xm:f>
          </x14:formula1>
          <xm:sqref>O44</xm:sqref>
        </x14:dataValidation>
        <x14:dataValidation type="list" allowBlank="1" showInputMessage="1" showErrorMessage="1">
          <x14:formula1>
            <xm:f>Zdroj!$C$3:$C$13</xm:f>
          </x14:formula1>
          <xm:sqref>B11:O11</xm:sqref>
        </x14:dataValidation>
        <x14:dataValidation type="list" allowBlank="1" showInputMessage="1" showErrorMessage="1">
          <x14:formula1>
            <xm:f>Zdroj!$B$3:$B$5</xm:f>
          </x14:formula1>
          <xm:sqref>B10:O10</xm:sqref>
        </x14:dataValidation>
        <x14:dataValidation type="list" allowBlank="1" showInputMessage="1" showErrorMessage="1">
          <x14:formula1>
            <xm:f>Zdroj!$F$3:$F$6</xm:f>
          </x14:formula1>
          <xm:sqref>A44:A46</xm:sqref>
        </x14:dataValidation>
        <x14:dataValidation type="list" allowBlank="1" showInputMessage="1" showErrorMessage="1">
          <x14:formula1>
            <xm:f>Zdroj!$G$3:$G$4</xm:f>
          </x14:formula1>
          <xm:sqref>N12</xm:sqref>
        </x14:dataValidation>
        <x14: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">
          <x14:formula1>
            <xm:f>Zdroj!$E$3:$E$9</xm:f>
          </x14:formula1>
          <xm:sqref>N40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O37:O39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O27:O32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O19:O23</xm:sqref>
        </x14:dataValidation>
        <x14: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>
          <x14:formula1>
            <xm:f>Zdroj!$E$3:$E$9</xm:f>
          </x14:formula1>
          <xm:sqref>O18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view="pageBreakPreview" topLeftCell="A7" zoomScaleNormal="100" zoomScaleSheetLayoutView="100" workbookViewId="0">
      <selection activeCell="J11" sqref="J11"/>
    </sheetView>
  </sheetViews>
  <sheetFormatPr defaultRowHeight="15" x14ac:dyDescent="0.25"/>
  <cols>
    <col min="1" max="1" width="9.7109375" style="229" customWidth="1"/>
    <col min="2" max="2" width="24.7109375" style="229" customWidth="1"/>
    <col min="3" max="3" width="35" style="229" customWidth="1"/>
    <col min="4" max="4" width="24.7109375" style="229" customWidth="1"/>
    <col min="5" max="5" width="4.7109375" style="229" customWidth="1"/>
    <col min="6" max="256" width="9.140625" style="229"/>
    <col min="257" max="257" width="9.7109375" style="229" customWidth="1"/>
    <col min="258" max="258" width="24.7109375" style="229" customWidth="1"/>
    <col min="259" max="259" width="35" style="229" customWidth="1"/>
    <col min="260" max="260" width="24.7109375" style="229" customWidth="1"/>
    <col min="261" max="261" width="4.7109375" style="229" customWidth="1"/>
    <col min="262" max="512" width="9.140625" style="229"/>
    <col min="513" max="513" width="9.7109375" style="229" customWidth="1"/>
    <col min="514" max="514" width="24.7109375" style="229" customWidth="1"/>
    <col min="515" max="515" width="35" style="229" customWidth="1"/>
    <col min="516" max="516" width="24.7109375" style="229" customWidth="1"/>
    <col min="517" max="517" width="4.7109375" style="229" customWidth="1"/>
    <col min="518" max="768" width="9.140625" style="229"/>
    <col min="769" max="769" width="9.7109375" style="229" customWidth="1"/>
    <col min="770" max="770" width="24.7109375" style="229" customWidth="1"/>
    <col min="771" max="771" width="35" style="229" customWidth="1"/>
    <col min="772" max="772" width="24.7109375" style="229" customWidth="1"/>
    <col min="773" max="773" width="4.7109375" style="229" customWidth="1"/>
    <col min="774" max="1024" width="9.140625" style="229"/>
    <col min="1025" max="1025" width="9.7109375" style="229" customWidth="1"/>
    <col min="1026" max="1026" width="24.7109375" style="229" customWidth="1"/>
    <col min="1027" max="1027" width="35" style="229" customWidth="1"/>
    <col min="1028" max="1028" width="24.7109375" style="229" customWidth="1"/>
    <col min="1029" max="1029" width="4.7109375" style="229" customWidth="1"/>
    <col min="1030" max="1280" width="9.140625" style="229"/>
    <col min="1281" max="1281" width="9.7109375" style="229" customWidth="1"/>
    <col min="1282" max="1282" width="24.7109375" style="229" customWidth="1"/>
    <col min="1283" max="1283" width="35" style="229" customWidth="1"/>
    <col min="1284" max="1284" width="24.7109375" style="229" customWidth="1"/>
    <col min="1285" max="1285" width="4.7109375" style="229" customWidth="1"/>
    <col min="1286" max="1536" width="9.140625" style="229"/>
    <col min="1537" max="1537" width="9.7109375" style="229" customWidth="1"/>
    <col min="1538" max="1538" width="24.7109375" style="229" customWidth="1"/>
    <col min="1539" max="1539" width="35" style="229" customWidth="1"/>
    <col min="1540" max="1540" width="24.7109375" style="229" customWidth="1"/>
    <col min="1541" max="1541" width="4.7109375" style="229" customWidth="1"/>
    <col min="1542" max="1792" width="9.140625" style="229"/>
    <col min="1793" max="1793" width="9.7109375" style="229" customWidth="1"/>
    <col min="1794" max="1794" width="24.7109375" style="229" customWidth="1"/>
    <col min="1795" max="1795" width="35" style="229" customWidth="1"/>
    <col min="1796" max="1796" width="24.7109375" style="229" customWidth="1"/>
    <col min="1797" max="1797" width="4.7109375" style="229" customWidth="1"/>
    <col min="1798" max="2048" width="9.140625" style="229"/>
    <col min="2049" max="2049" width="9.7109375" style="229" customWidth="1"/>
    <col min="2050" max="2050" width="24.7109375" style="229" customWidth="1"/>
    <col min="2051" max="2051" width="35" style="229" customWidth="1"/>
    <col min="2052" max="2052" width="24.7109375" style="229" customWidth="1"/>
    <col min="2053" max="2053" width="4.7109375" style="229" customWidth="1"/>
    <col min="2054" max="2304" width="9.140625" style="229"/>
    <col min="2305" max="2305" width="9.7109375" style="229" customWidth="1"/>
    <col min="2306" max="2306" width="24.7109375" style="229" customWidth="1"/>
    <col min="2307" max="2307" width="35" style="229" customWidth="1"/>
    <col min="2308" max="2308" width="24.7109375" style="229" customWidth="1"/>
    <col min="2309" max="2309" width="4.7109375" style="229" customWidth="1"/>
    <col min="2310" max="2560" width="9.140625" style="229"/>
    <col min="2561" max="2561" width="9.7109375" style="229" customWidth="1"/>
    <col min="2562" max="2562" width="24.7109375" style="229" customWidth="1"/>
    <col min="2563" max="2563" width="35" style="229" customWidth="1"/>
    <col min="2564" max="2564" width="24.7109375" style="229" customWidth="1"/>
    <col min="2565" max="2565" width="4.7109375" style="229" customWidth="1"/>
    <col min="2566" max="2816" width="9.140625" style="229"/>
    <col min="2817" max="2817" width="9.7109375" style="229" customWidth="1"/>
    <col min="2818" max="2818" width="24.7109375" style="229" customWidth="1"/>
    <col min="2819" max="2819" width="35" style="229" customWidth="1"/>
    <col min="2820" max="2820" width="24.7109375" style="229" customWidth="1"/>
    <col min="2821" max="2821" width="4.7109375" style="229" customWidth="1"/>
    <col min="2822" max="3072" width="9.140625" style="229"/>
    <col min="3073" max="3073" width="9.7109375" style="229" customWidth="1"/>
    <col min="3074" max="3074" width="24.7109375" style="229" customWidth="1"/>
    <col min="3075" max="3075" width="35" style="229" customWidth="1"/>
    <col min="3076" max="3076" width="24.7109375" style="229" customWidth="1"/>
    <col min="3077" max="3077" width="4.7109375" style="229" customWidth="1"/>
    <col min="3078" max="3328" width="9.140625" style="229"/>
    <col min="3329" max="3329" width="9.7109375" style="229" customWidth="1"/>
    <col min="3330" max="3330" width="24.7109375" style="229" customWidth="1"/>
    <col min="3331" max="3331" width="35" style="229" customWidth="1"/>
    <col min="3332" max="3332" width="24.7109375" style="229" customWidth="1"/>
    <col min="3333" max="3333" width="4.7109375" style="229" customWidth="1"/>
    <col min="3334" max="3584" width="9.140625" style="229"/>
    <col min="3585" max="3585" width="9.7109375" style="229" customWidth="1"/>
    <col min="3586" max="3586" width="24.7109375" style="229" customWidth="1"/>
    <col min="3587" max="3587" width="35" style="229" customWidth="1"/>
    <col min="3588" max="3588" width="24.7109375" style="229" customWidth="1"/>
    <col min="3589" max="3589" width="4.7109375" style="229" customWidth="1"/>
    <col min="3590" max="3840" width="9.140625" style="229"/>
    <col min="3841" max="3841" width="9.7109375" style="229" customWidth="1"/>
    <col min="3842" max="3842" width="24.7109375" style="229" customWidth="1"/>
    <col min="3843" max="3843" width="35" style="229" customWidth="1"/>
    <col min="3844" max="3844" width="24.7109375" style="229" customWidth="1"/>
    <col min="3845" max="3845" width="4.7109375" style="229" customWidth="1"/>
    <col min="3846" max="4096" width="9.140625" style="229"/>
    <col min="4097" max="4097" width="9.7109375" style="229" customWidth="1"/>
    <col min="4098" max="4098" width="24.7109375" style="229" customWidth="1"/>
    <col min="4099" max="4099" width="35" style="229" customWidth="1"/>
    <col min="4100" max="4100" width="24.7109375" style="229" customWidth="1"/>
    <col min="4101" max="4101" width="4.7109375" style="229" customWidth="1"/>
    <col min="4102" max="4352" width="9.140625" style="229"/>
    <col min="4353" max="4353" width="9.7109375" style="229" customWidth="1"/>
    <col min="4354" max="4354" width="24.7109375" style="229" customWidth="1"/>
    <col min="4355" max="4355" width="35" style="229" customWidth="1"/>
    <col min="4356" max="4356" width="24.7109375" style="229" customWidth="1"/>
    <col min="4357" max="4357" width="4.7109375" style="229" customWidth="1"/>
    <col min="4358" max="4608" width="9.140625" style="229"/>
    <col min="4609" max="4609" width="9.7109375" style="229" customWidth="1"/>
    <col min="4610" max="4610" width="24.7109375" style="229" customWidth="1"/>
    <col min="4611" max="4611" width="35" style="229" customWidth="1"/>
    <col min="4612" max="4612" width="24.7109375" style="229" customWidth="1"/>
    <col min="4613" max="4613" width="4.7109375" style="229" customWidth="1"/>
    <col min="4614" max="4864" width="9.140625" style="229"/>
    <col min="4865" max="4865" width="9.7109375" style="229" customWidth="1"/>
    <col min="4866" max="4866" width="24.7109375" style="229" customWidth="1"/>
    <col min="4867" max="4867" width="35" style="229" customWidth="1"/>
    <col min="4868" max="4868" width="24.7109375" style="229" customWidth="1"/>
    <col min="4869" max="4869" width="4.7109375" style="229" customWidth="1"/>
    <col min="4870" max="5120" width="9.140625" style="229"/>
    <col min="5121" max="5121" width="9.7109375" style="229" customWidth="1"/>
    <col min="5122" max="5122" width="24.7109375" style="229" customWidth="1"/>
    <col min="5123" max="5123" width="35" style="229" customWidth="1"/>
    <col min="5124" max="5124" width="24.7109375" style="229" customWidth="1"/>
    <col min="5125" max="5125" width="4.7109375" style="229" customWidth="1"/>
    <col min="5126" max="5376" width="9.140625" style="229"/>
    <col min="5377" max="5377" width="9.7109375" style="229" customWidth="1"/>
    <col min="5378" max="5378" width="24.7109375" style="229" customWidth="1"/>
    <col min="5379" max="5379" width="35" style="229" customWidth="1"/>
    <col min="5380" max="5380" width="24.7109375" style="229" customWidth="1"/>
    <col min="5381" max="5381" width="4.7109375" style="229" customWidth="1"/>
    <col min="5382" max="5632" width="9.140625" style="229"/>
    <col min="5633" max="5633" width="9.7109375" style="229" customWidth="1"/>
    <col min="5634" max="5634" width="24.7109375" style="229" customWidth="1"/>
    <col min="5635" max="5635" width="35" style="229" customWidth="1"/>
    <col min="5636" max="5636" width="24.7109375" style="229" customWidth="1"/>
    <col min="5637" max="5637" width="4.7109375" style="229" customWidth="1"/>
    <col min="5638" max="5888" width="9.140625" style="229"/>
    <col min="5889" max="5889" width="9.7109375" style="229" customWidth="1"/>
    <col min="5890" max="5890" width="24.7109375" style="229" customWidth="1"/>
    <col min="5891" max="5891" width="35" style="229" customWidth="1"/>
    <col min="5892" max="5892" width="24.7109375" style="229" customWidth="1"/>
    <col min="5893" max="5893" width="4.7109375" style="229" customWidth="1"/>
    <col min="5894" max="6144" width="9.140625" style="229"/>
    <col min="6145" max="6145" width="9.7109375" style="229" customWidth="1"/>
    <col min="6146" max="6146" width="24.7109375" style="229" customWidth="1"/>
    <col min="6147" max="6147" width="35" style="229" customWidth="1"/>
    <col min="6148" max="6148" width="24.7109375" style="229" customWidth="1"/>
    <col min="6149" max="6149" width="4.7109375" style="229" customWidth="1"/>
    <col min="6150" max="6400" width="9.140625" style="229"/>
    <col min="6401" max="6401" width="9.7109375" style="229" customWidth="1"/>
    <col min="6402" max="6402" width="24.7109375" style="229" customWidth="1"/>
    <col min="6403" max="6403" width="35" style="229" customWidth="1"/>
    <col min="6404" max="6404" width="24.7109375" style="229" customWidth="1"/>
    <col min="6405" max="6405" width="4.7109375" style="229" customWidth="1"/>
    <col min="6406" max="6656" width="9.140625" style="229"/>
    <col min="6657" max="6657" width="9.7109375" style="229" customWidth="1"/>
    <col min="6658" max="6658" width="24.7109375" style="229" customWidth="1"/>
    <col min="6659" max="6659" width="35" style="229" customWidth="1"/>
    <col min="6660" max="6660" width="24.7109375" style="229" customWidth="1"/>
    <col min="6661" max="6661" width="4.7109375" style="229" customWidth="1"/>
    <col min="6662" max="6912" width="9.140625" style="229"/>
    <col min="6913" max="6913" width="9.7109375" style="229" customWidth="1"/>
    <col min="6914" max="6914" width="24.7109375" style="229" customWidth="1"/>
    <col min="6915" max="6915" width="35" style="229" customWidth="1"/>
    <col min="6916" max="6916" width="24.7109375" style="229" customWidth="1"/>
    <col min="6917" max="6917" width="4.7109375" style="229" customWidth="1"/>
    <col min="6918" max="7168" width="9.140625" style="229"/>
    <col min="7169" max="7169" width="9.7109375" style="229" customWidth="1"/>
    <col min="7170" max="7170" width="24.7109375" style="229" customWidth="1"/>
    <col min="7171" max="7171" width="35" style="229" customWidth="1"/>
    <col min="7172" max="7172" width="24.7109375" style="229" customWidth="1"/>
    <col min="7173" max="7173" width="4.7109375" style="229" customWidth="1"/>
    <col min="7174" max="7424" width="9.140625" style="229"/>
    <col min="7425" max="7425" width="9.7109375" style="229" customWidth="1"/>
    <col min="7426" max="7426" width="24.7109375" style="229" customWidth="1"/>
    <col min="7427" max="7427" width="35" style="229" customWidth="1"/>
    <col min="7428" max="7428" width="24.7109375" style="229" customWidth="1"/>
    <col min="7429" max="7429" width="4.7109375" style="229" customWidth="1"/>
    <col min="7430" max="7680" width="9.140625" style="229"/>
    <col min="7681" max="7681" width="9.7109375" style="229" customWidth="1"/>
    <col min="7682" max="7682" width="24.7109375" style="229" customWidth="1"/>
    <col min="7683" max="7683" width="35" style="229" customWidth="1"/>
    <col min="7684" max="7684" width="24.7109375" style="229" customWidth="1"/>
    <col min="7685" max="7685" width="4.7109375" style="229" customWidth="1"/>
    <col min="7686" max="7936" width="9.140625" style="229"/>
    <col min="7937" max="7937" width="9.7109375" style="229" customWidth="1"/>
    <col min="7938" max="7938" width="24.7109375" style="229" customWidth="1"/>
    <col min="7939" max="7939" width="35" style="229" customWidth="1"/>
    <col min="7940" max="7940" width="24.7109375" style="229" customWidth="1"/>
    <col min="7941" max="7941" width="4.7109375" style="229" customWidth="1"/>
    <col min="7942" max="8192" width="9.140625" style="229"/>
    <col min="8193" max="8193" width="9.7109375" style="229" customWidth="1"/>
    <col min="8194" max="8194" width="24.7109375" style="229" customWidth="1"/>
    <col min="8195" max="8195" width="35" style="229" customWidth="1"/>
    <col min="8196" max="8196" width="24.7109375" style="229" customWidth="1"/>
    <col min="8197" max="8197" width="4.7109375" style="229" customWidth="1"/>
    <col min="8198" max="8448" width="9.140625" style="229"/>
    <col min="8449" max="8449" width="9.7109375" style="229" customWidth="1"/>
    <col min="8450" max="8450" width="24.7109375" style="229" customWidth="1"/>
    <col min="8451" max="8451" width="35" style="229" customWidth="1"/>
    <col min="8452" max="8452" width="24.7109375" style="229" customWidth="1"/>
    <col min="8453" max="8453" width="4.7109375" style="229" customWidth="1"/>
    <col min="8454" max="8704" width="9.140625" style="229"/>
    <col min="8705" max="8705" width="9.7109375" style="229" customWidth="1"/>
    <col min="8706" max="8706" width="24.7109375" style="229" customWidth="1"/>
    <col min="8707" max="8707" width="35" style="229" customWidth="1"/>
    <col min="8708" max="8708" width="24.7109375" style="229" customWidth="1"/>
    <col min="8709" max="8709" width="4.7109375" style="229" customWidth="1"/>
    <col min="8710" max="8960" width="9.140625" style="229"/>
    <col min="8961" max="8961" width="9.7109375" style="229" customWidth="1"/>
    <col min="8962" max="8962" width="24.7109375" style="229" customWidth="1"/>
    <col min="8963" max="8963" width="35" style="229" customWidth="1"/>
    <col min="8964" max="8964" width="24.7109375" style="229" customWidth="1"/>
    <col min="8965" max="8965" width="4.7109375" style="229" customWidth="1"/>
    <col min="8966" max="9216" width="9.140625" style="229"/>
    <col min="9217" max="9217" width="9.7109375" style="229" customWidth="1"/>
    <col min="9218" max="9218" width="24.7109375" style="229" customWidth="1"/>
    <col min="9219" max="9219" width="35" style="229" customWidth="1"/>
    <col min="9220" max="9220" width="24.7109375" style="229" customWidth="1"/>
    <col min="9221" max="9221" width="4.7109375" style="229" customWidth="1"/>
    <col min="9222" max="9472" width="9.140625" style="229"/>
    <col min="9473" max="9473" width="9.7109375" style="229" customWidth="1"/>
    <col min="9474" max="9474" width="24.7109375" style="229" customWidth="1"/>
    <col min="9475" max="9475" width="35" style="229" customWidth="1"/>
    <col min="9476" max="9476" width="24.7109375" style="229" customWidth="1"/>
    <col min="9477" max="9477" width="4.7109375" style="229" customWidth="1"/>
    <col min="9478" max="9728" width="9.140625" style="229"/>
    <col min="9729" max="9729" width="9.7109375" style="229" customWidth="1"/>
    <col min="9730" max="9730" width="24.7109375" style="229" customWidth="1"/>
    <col min="9731" max="9731" width="35" style="229" customWidth="1"/>
    <col min="9732" max="9732" width="24.7109375" style="229" customWidth="1"/>
    <col min="9733" max="9733" width="4.7109375" style="229" customWidth="1"/>
    <col min="9734" max="9984" width="9.140625" style="229"/>
    <col min="9985" max="9985" width="9.7109375" style="229" customWidth="1"/>
    <col min="9986" max="9986" width="24.7109375" style="229" customWidth="1"/>
    <col min="9987" max="9987" width="35" style="229" customWidth="1"/>
    <col min="9988" max="9988" width="24.7109375" style="229" customWidth="1"/>
    <col min="9989" max="9989" width="4.7109375" style="229" customWidth="1"/>
    <col min="9990" max="10240" width="9.140625" style="229"/>
    <col min="10241" max="10241" width="9.7109375" style="229" customWidth="1"/>
    <col min="10242" max="10242" width="24.7109375" style="229" customWidth="1"/>
    <col min="10243" max="10243" width="35" style="229" customWidth="1"/>
    <col min="10244" max="10244" width="24.7109375" style="229" customWidth="1"/>
    <col min="10245" max="10245" width="4.7109375" style="229" customWidth="1"/>
    <col min="10246" max="10496" width="9.140625" style="229"/>
    <col min="10497" max="10497" width="9.7109375" style="229" customWidth="1"/>
    <col min="10498" max="10498" width="24.7109375" style="229" customWidth="1"/>
    <col min="10499" max="10499" width="35" style="229" customWidth="1"/>
    <col min="10500" max="10500" width="24.7109375" style="229" customWidth="1"/>
    <col min="10501" max="10501" width="4.7109375" style="229" customWidth="1"/>
    <col min="10502" max="10752" width="9.140625" style="229"/>
    <col min="10753" max="10753" width="9.7109375" style="229" customWidth="1"/>
    <col min="10754" max="10754" width="24.7109375" style="229" customWidth="1"/>
    <col min="10755" max="10755" width="35" style="229" customWidth="1"/>
    <col min="10756" max="10756" width="24.7109375" style="229" customWidth="1"/>
    <col min="10757" max="10757" width="4.7109375" style="229" customWidth="1"/>
    <col min="10758" max="11008" width="9.140625" style="229"/>
    <col min="11009" max="11009" width="9.7109375" style="229" customWidth="1"/>
    <col min="11010" max="11010" width="24.7109375" style="229" customWidth="1"/>
    <col min="11011" max="11011" width="35" style="229" customWidth="1"/>
    <col min="11012" max="11012" width="24.7109375" style="229" customWidth="1"/>
    <col min="11013" max="11013" width="4.7109375" style="229" customWidth="1"/>
    <col min="11014" max="11264" width="9.140625" style="229"/>
    <col min="11265" max="11265" width="9.7109375" style="229" customWidth="1"/>
    <col min="11266" max="11266" width="24.7109375" style="229" customWidth="1"/>
    <col min="11267" max="11267" width="35" style="229" customWidth="1"/>
    <col min="11268" max="11268" width="24.7109375" style="229" customWidth="1"/>
    <col min="11269" max="11269" width="4.7109375" style="229" customWidth="1"/>
    <col min="11270" max="11520" width="9.140625" style="229"/>
    <col min="11521" max="11521" width="9.7109375" style="229" customWidth="1"/>
    <col min="11522" max="11522" width="24.7109375" style="229" customWidth="1"/>
    <col min="11523" max="11523" width="35" style="229" customWidth="1"/>
    <col min="11524" max="11524" width="24.7109375" style="229" customWidth="1"/>
    <col min="11525" max="11525" width="4.7109375" style="229" customWidth="1"/>
    <col min="11526" max="11776" width="9.140625" style="229"/>
    <col min="11777" max="11777" width="9.7109375" style="229" customWidth="1"/>
    <col min="11778" max="11778" width="24.7109375" style="229" customWidth="1"/>
    <col min="11779" max="11779" width="35" style="229" customWidth="1"/>
    <col min="11780" max="11780" width="24.7109375" style="229" customWidth="1"/>
    <col min="11781" max="11781" width="4.7109375" style="229" customWidth="1"/>
    <col min="11782" max="12032" width="9.140625" style="229"/>
    <col min="12033" max="12033" width="9.7109375" style="229" customWidth="1"/>
    <col min="12034" max="12034" width="24.7109375" style="229" customWidth="1"/>
    <col min="12035" max="12035" width="35" style="229" customWidth="1"/>
    <col min="12036" max="12036" width="24.7109375" style="229" customWidth="1"/>
    <col min="12037" max="12037" width="4.7109375" style="229" customWidth="1"/>
    <col min="12038" max="12288" width="9.140625" style="229"/>
    <col min="12289" max="12289" width="9.7109375" style="229" customWidth="1"/>
    <col min="12290" max="12290" width="24.7109375" style="229" customWidth="1"/>
    <col min="12291" max="12291" width="35" style="229" customWidth="1"/>
    <col min="12292" max="12292" width="24.7109375" style="229" customWidth="1"/>
    <col min="12293" max="12293" width="4.7109375" style="229" customWidth="1"/>
    <col min="12294" max="12544" width="9.140625" style="229"/>
    <col min="12545" max="12545" width="9.7109375" style="229" customWidth="1"/>
    <col min="12546" max="12546" width="24.7109375" style="229" customWidth="1"/>
    <col min="12547" max="12547" width="35" style="229" customWidth="1"/>
    <col min="12548" max="12548" width="24.7109375" style="229" customWidth="1"/>
    <col min="12549" max="12549" width="4.7109375" style="229" customWidth="1"/>
    <col min="12550" max="12800" width="9.140625" style="229"/>
    <col min="12801" max="12801" width="9.7109375" style="229" customWidth="1"/>
    <col min="12802" max="12802" width="24.7109375" style="229" customWidth="1"/>
    <col min="12803" max="12803" width="35" style="229" customWidth="1"/>
    <col min="12804" max="12804" width="24.7109375" style="229" customWidth="1"/>
    <col min="12805" max="12805" width="4.7109375" style="229" customWidth="1"/>
    <col min="12806" max="13056" width="9.140625" style="229"/>
    <col min="13057" max="13057" width="9.7109375" style="229" customWidth="1"/>
    <col min="13058" max="13058" width="24.7109375" style="229" customWidth="1"/>
    <col min="13059" max="13059" width="35" style="229" customWidth="1"/>
    <col min="13060" max="13060" width="24.7109375" style="229" customWidth="1"/>
    <col min="13061" max="13061" width="4.7109375" style="229" customWidth="1"/>
    <col min="13062" max="13312" width="9.140625" style="229"/>
    <col min="13313" max="13313" width="9.7109375" style="229" customWidth="1"/>
    <col min="13314" max="13314" width="24.7109375" style="229" customWidth="1"/>
    <col min="13315" max="13315" width="35" style="229" customWidth="1"/>
    <col min="13316" max="13316" width="24.7109375" style="229" customWidth="1"/>
    <col min="13317" max="13317" width="4.7109375" style="229" customWidth="1"/>
    <col min="13318" max="13568" width="9.140625" style="229"/>
    <col min="13569" max="13569" width="9.7109375" style="229" customWidth="1"/>
    <col min="13570" max="13570" width="24.7109375" style="229" customWidth="1"/>
    <col min="13571" max="13571" width="35" style="229" customWidth="1"/>
    <col min="13572" max="13572" width="24.7109375" style="229" customWidth="1"/>
    <col min="13573" max="13573" width="4.7109375" style="229" customWidth="1"/>
    <col min="13574" max="13824" width="9.140625" style="229"/>
    <col min="13825" max="13825" width="9.7109375" style="229" customWidth="1"/>
    <col min="13826" max="13826" width="24.7109375" style="229" customWidth="1"/>
    <col min="13827" max="13827" width="35" style="229" customWidth="1"/>
    <col min="13828" max="13828" width="24.7109375" style="229" customWidth="1"/>
    <col min="13829" max="13829" width="4.7109375" style="229" customWidth="1"/>
    <col min="13830" max="14080" width="9.140625" style="229"/>
    <col min="14081" max="14081" width="9.7109375" style="229" customWidth="1"/>
    <col min="14082" max="14082" width="24.7109375" style="229" customWidth="1"/>
    <col min="14083" max="14083" width="35" style="229" customWidth="1"/>
    <col min="14084" max="14084" width="24.7109375" style="229" customWidth="1"/>
    <col min="14085" max="14085" width="4.7109375" style="229" customWidth="1"/>
    <col min="14086" max="14336" width="9.140625" style="229"/>
    <col min="14337" max="14337" width="9.7109375" style="229" customWidth="1"/>
    <col min="14338" max="14338" width="24.7109375" style="229" customWidth="1"/>
    <col min="14339" max="14339" width="35" style="229" customWidth="1"/>
    <col min="14340" max="14340" width="24.7109375" style="229" customWidth="1"/>
    <col min="14341" max="14341" width="4.7109375" style="229" customWidth="1"/>
    <col min="14342" max="14592" width="9.140625" style="229"/>
    <col min="14593" max="14593" width="9.7109375" style="229" customWidth="1"/>
    <col min="14594" max="14594" width="24.7109375" style="229" customWidth="1"/>
    <col min="14595" max="14595" width="35" style="229" customWidth="1"/>
    <col min="14596" max="14596" width="24.7109375" style="229" customWidth="1"/>
    <col min="14597" max="14597" width="4.7109375" style="229" customWidth="1"/>
    <col min="14598" max="14848" width="9.140625" style="229"/>
    <col min="14849" max="14849" width="9.7109375" style="229" customWidth="1"/>
    <col min="14850" max="14850" width="24.7109375" style="229" customWidth="1"/>
    <col min="14851" max="14851" width="35" style="229" customWidth="1"/>
    <col min="14852" max="14852" width="24.7109375" style="229" customWidth="1"/>
    <col min="14853" max="14853" width="4.7109375" style="229" customWidth="1"/>
    <col min="14854" max="15104" width="9.140625" style="229"/>
    <col min="15105" max="15105" width="9.7109375" style="229" customWidth="1"/>
    <col min="15106" max="15106" width="24.7109375" style="229" customWidth="1"/>
    <col min="15107" max="15107" width="35" style="229" customWidth="1"/>
    <col min="15108" max="15108" width="24.7109375" style="229" customWidth="1"/>
    <col min="15109" max="15109" width="4.7109375" style="229" customWidth="1"/>
    <col min="15110" max="15360" width="9.140625" style="229"/>
    <col min="15361" max="15361" width="9.7109375" style="229" customWidth="1"/>
    <col min="15362" max="15362" width="24.7109375" style="229" customWidth="1"/>
    <col min="15363" max="15363" width="35" style="229" customWidth="1"/>
    <col min="15364" max="15364" width="24.7109375" style="229" customWidth="1"/>
    <col min="15365" max="15365" width="4.7109375" style="229" customWidth="1"/>
    <col min="15366" max="15616" width="9.140625" style="229"/>
    <col min="15617" max="15617" width="9.7109375" style="229" customWidth="1"/>
    <col min="15618" max="15618" width="24.7109375" style="229" customWidth="1"/>
    <col min="15619" max="15619" width="35" style="229" customWidth="1"/>
    <col min="15620" max="15620" width="24.7109375" style="229" customWidth="1"/>
    <col min="15621" max="15621" width="4.7109375" style="229" customWidth="1"/>
    <col min="15622" max="15872" width="9.140625" style="229"/>
    <col min="15873" max="15873" width="9.7109375" style="229" customWidth="1"/>
    <col min="15874" max="15874" width="24.7109375" style="229" customWidth="1"/>
    <col min="15875" max="15875" width="35" style="229" customWidth="1"/>
    <col min="15876" max="15876" width="24.7109375" style="229" customWidth="1"/>
    <col min="15877" max="15877" width="4.7109375" style="229" customWidth="1"/>
    <col min="15878" max="16128" width="9.140625" style="229"/>
    <col min="16129" max="16129" width="9.7109375" style="229" customWidth="1"/>
    <col min="16130" max="16130" width="24.7109375" style="229" customWidth="1"/>
    <col min="16131" max="16131" width="35" style="229" customWidth="1"/>
    <col min="16132" max="16132" width="24.7109375" style="229" customWidth="1"/>
    <col min="16133" max="16133" width="4.7109375" style="229" customWidth="1"/>
    <col min="16134" max="16384" width="9.140625" style="229"/>
  </cols>
  <sheetData>
    <row r="2" spans="2:4" ht="15" customHeight="1" x14ac:dyDescent="0.25">
      <c r="B2" s="228"/>
    </row>
    <row r="3" spans="2:4" ht="15" customHeight="1" x14ac:dyDescent="0.25">
      <c r="B3" s="228"/>
    </row>
    <row r="4" spans="2:4" ht="15" customHeight="1" x14ac:dyDescent="0.25">
      <c r="B4" s="228"/>
    </row>
    <row r="5" spans="2:4" ht="15" customHeight="1" x14ac:dyDescent="0.25">
      <c r="B5" s="228"/>
    </row>
    <row r="6" spans="2:4" ht="15" customHeight="1" x14ac:dyDescent="0.25">
      <c r="B6" s="228"/>
    </row>
    <row r="7" spans="2:4" ht="39.950000000000003" customHeight="1" x14ac:dyDescent="0.25"/>
    <row r="8" spans="2:4" ht="24.95" customHeight="1" x14ac:dyDescent="0.3">
      <c r="B8" s="230" t="s">
        <v>168</v>
      </c>
    </row>
    <row r="9" spans="2:4" ht="15.75" thickBot="1" x14ac:dyDescent="0.3">
      <c r="B9" s="231"/>
    </row>
    <row r="10" spans="2:4" ht="39.950000000000003" customHeight="1" thickTop="1" thickBot="1" x14ac:dyDescent="0.3">
      <c r="B10" s="285" t="s">
        <v>255</v>
      </c>
      <c r="C10" s="286" t="s">
        <v>169</v>
      </c>
      <c r="D10" s="232" t="s">
        <v>170</v>
      </c>
    </row>
    <row r="11" spans="2:4" ht="39.950000000000003" customHeight="1" x14ac:dyDescent="0.25">
      <c r="B11" s="287" t="s">
        <v>256</v>
      </c>
      <c r="C11" s="288" t="s">
        <v>257</v>
      </c>
      <c r="D11" s="293">
        <f>'Všeobcné položky - Výkaz A'!D9</f>
        <v>0</v>
      </c>
    </row>
    <row r="12" spans="2:4" ht="39.950000000000003" customHeight="1" thickBot="1" x14ac:dyDescent="0.3">
      <c r="B12" s="289" t="s">
        <v>258</v>
      </c>
      <c r="C12" s="290" t="s">
        <v>167</v>
      </c>
      <c r="D12" s="294">
        <f>'Výkaz - výmer'!F74</f>
        <v>0</v>
      </c>
    </row>
    <row r="13" spans="2:4" ht="39.950000000000003" customHeight="1" x14ac:dyDescent="0.25">
      <c r="B13" s="347" t="s">
        <v>171</v>
      </c>
      <c r="C13" s="348"/>
      <c r="D13" s="295">
        <f>D11+D12</f>
        <v>0</v>
      </c>
    </row>
    <row r="14" spans="2:4" ht="39.950000000000003" customHeight="1" thickBot="1" x14ac:dyDescent="0.3">
      <c r="B14" s="349" t="s">
        <v>175</v>
      </c>
      <c r="C14" s="350"/>
      <c r="D14" s="291">
        <f>D13*2.5/100</f>
        <v>0</v>
      </c>
    </row>
    <row r="15" spans="2:4" s="233" customFormat="1" ht="39.950000000000003" customHeight="1" thickBot="1" x14ac:dyDescent="0.3">
      <c r="B15" s="351" t="s">
        <v>172</v>
      </c>
      <c r="C15" s="352"/>
      <c r="D15" s="296">
        <f>D13+D14</f>
        <v>0</v>
      </c>
    </row>
    <row r="16" spans="2:4" ht="15.75" thickTop="1" x14ac:dyDescent="0.25"/>
    <row r="17" spans="2:3" ht="15.75" thickBot="1" x14ac:dyDescent="0.3"/>
    <row r="18" spans="2:3" ht="39.950000000000003" customHeight="1" thickTop="1" thickBot="1" x14ac:dyDescent="0.3">
      <c r="B18" s="234" t="s">
        <v>173</v>
      </c>
      <c r="C18" s="292">
        <f>D15*0.2</f>
        <v>0</v>
      </c>
    </row>
    <row r="19" spans="2:3" ht="60" customHeight="1" thickTop="1" thickBot="1" x14ac:dyDescent="0.3">
      <c r="B19" s="235" t="s">
        <v>174</v>
      </c>
      <c r="C19" s="297">
        <f>D15+C18</f>
        <v>0</v>
      </c>
    </row>
    <row r="20" spans="2:3" ht="15.75" thickTop="1" x14ac:dyDescent="0.25"/>
    <row r="34" spans="2:5" x14ac:dyDescent="0.25">
      <c r="B34" s="228"/>
      <c r="C34" s="236"/>
    </row>
    <row r="35" spans="2:5" x14ac:dyDescent="0.25">
      <c r="B35" s="228"/>
      <c r="D35" s="353"/>
      <c r="E35" s="353"/>
    </row>
  </sheetData>
  <sheetProtection password="CAB1" sheet="1"/>
  <mergeCells count="4">
    <mergeCell ref="B13:C13"/>
    <mergeCell ref="B14:C14"/>
    <mergeCell ref="B15:C15"/>
    <mergeCell ref="D35:E35"/>
  </mergeCells>
  <pageMargins left="0.75" right="0.75" top="1" bottom="1" header="0.5" footer="0.5"/>
  <pageSetup paperSize="9" scale="87" orientation="portrait" r:id="rId1"/>
  <headerFooter alignWithMargins="0">
    <oddHeader>&amp;L&amp;8Východoslovenská vodárenská spoločnosť a.s.
Komenského 50, 042 48  Košice</oddHeader>
    <oddFooter xml:space="preserve">&amp;L&amp;8Verejná súťaž
USaN-014-2012&amp;C&amp;8Stakčín - intenzifikácia úpravne vody&amp;R&amp;8Súťažné podklady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6.7109375" style="229" customWidth="1"/>
    <col min="2" max="2" width="9.140625" style="229"/>
    <col min="3" max="3" width="46.85546875" style="229" customWidth="1"/>
    <col min="4" max="4" width="20.7109375" style="229" customWidth="1"/>
    <col min="5" max="5" width="4.7109375" style="229" customWidth="1"/>
    <col min="6" max="256" width="9.140625" style="229"/>
    <col min="257" max="257" width="6.7109375" style="229" customWidth="1"/>
    <col min="258" max="258" width="9.140625" style="229"/>
    <col min="259" max="259" width="46.85546875" style="229" customWidth="1"/>
    <col min="260" max="260" width="18.7109375" style="229" customWidth="1"/>
    <col min="261" max="261" width="4.7109375" style="229" customWidth="1"/>
    <col min="262" max="512" width="9.140625" style="229"/>
    <col min="513" max="513" width="6.7109375" style="229" customWidth="1"/>
    <col min="514" max="514" width="9.140625" style="229"/>
    <col min="515" max="515" width="46.85546875" style="229" customWidth="1"/>
    <col min="516" max="516" width="18.7109375" style="229" customWidth="1"/>
    <col min="517" max="517" width="4.7109375" style="229" customWidth="1"/>
    <col min="518" max="768" width="9.140625" style="229"/>
    <col min="769" max="769" width="6.7109375" style="229" customWidth="1"/>
    <col min="770" max="770" width="9.140625" style="229"/>
    <col min="771" max="771" width="46.85546875" style="229" customWidth="1"/>
    <col min="772" max="772" width="18.7109375" style="229" customWidth="1"/>
    <col min="773" max="773" width="4.7109375" style="229" customWidth="1"/>
    <col min="774" max="1024" width="9.140625" style="229"/>
    <col min="1025" max="1025" width="6.7109375" style="229" customWidth="1"/>
    <col min="1026" max="1026" width="9.140625" style="229"/>
    <col min="1027" max="1027" width="46.85546875" style="229" customWidth="1"/>
    <col min="1028" max="1028" width="18.7109375" style="229" customWidth="1"/>
    <col min="1029" max="1029" width="4.7109375" style="229" customWidth="1"/>
    <col min="1030" max="1280" width="9.140625" style="229"/>
    <col min="1281" max="1281" width="6.7109375" style="229" customWidth="1"/>
    <col min="1282" max="1282" width="9.140625" style="229"/>
    <col min="1283" max="1283" width="46.85546875" style="229" customWidth="1"/>
    <col min="1284" max="1284" width="18.7109375" style="229" customWidth="1"/>
    <col min="1285" max="1285" width="4.7109375" style="229" customWidth="1"/>
    <col min="1286" max="1536" width="9.140625" style="229"/>
    <col min="1537" max="1537" width="6.7109375" style="229" customWidth="1"/>
    <col min="1538" max="1538" width="9.140625" style="229"/>
    <col min="1539" max="1539" width="46.85546875" style="229" customWidth="1"/>
    <col min="1540" max="1540" width="18.7109375" style="229" customWidth="1"/>
    <col min="1541" max="1541" width="4.7109375" style="229" customWidth="1"/>
    <col min="1542" max="1792" width="9.140625" style="229"/>
    <col min="1793" max="1793" width="6.7109375" style="229" customWidth="1"/>
    <col min="1794" max="1794" width="9.140625" style="229"/>
    <col min="1795" max="1795" width="46.85546875" style="229" customWidth="1"/>
    <col min="1796" max="1796" width="18.7109375" style="229" customWidth="1"/>
    <col min="1797" max="1797" width="4.7109375" style="229" customWidth="1"/>
    <col min="1798" max="2048" width="9.140625" style="229"/>
    <col min="2049" max="2049" width="6.7109375" style="229" customWidth="1"/>
    <col min="2050" max="2050" width="9.140625" style="229"/>
    <col min="2051" max="2051" width="46.85546875" style="229" customWidth="1"/>
    <col min="2052" max="2052" width="18.7109375" style="229" customWidth="1"/>
    <col min="2053" max="2053" width="4.7109375" style="229" customWidth="1"/>
    <col min="2054" max="2304" width="9.140625" style="229"/>
    <col min="2305" max="2305" width="6.7109375" style="229" customWidth="1"/>
    <col min="2306" max="2306" width="9.140625" style="229"/>
    <col min="2307" max="2307" width="46.85546875" style="229" customWidth="1"/>
    <col min="2308" max="2308" width="18.7109375" style="229" customWidth="1"/>
    <col min="2309" max="2309" width="4.7109375" style="229" customWidth="1"/>
    <col min="2310" max="2560" width="9.140625" style="229"/>
    <col min="2561" max="2561" width="6.7109375" style="229" customWidth="1"/>
    <col min="2562" max="2562" width="9.140625" style="229"/>
    <col min="2563" max="2563" width="46.85546875" style="229" customWidth="1"/>
    <col min="2564" max="2564" width="18.7109375" style="229" customWidth="1"/>
    <col min="2565" max="2565" width="4.7109375" style="229" customWidth="1"/>
    <col min="2566" max="2816" width="9.140625" style="229"/>
    <col min="2817" max="2817" width="6.7109375" style="229" customWidth="1"/>
    <col min="2818" max="2818" width="9.140625" style="229"/>
    <col min="2819" max="2819" width="46.85546875" style="229" customWidth="1"/>
    <col min="2820" max="2820" width="18.7109375" style="229" customWidth="1"/>
    <col min="2821" max="2821" width="4.7109375" style="229" customWidth="1"/>
    <col min="2822" max="3072" width="9.140625" style="229"/>
    <col min="3073" max="3073" width="6.7109375" style="229" customWidth="1"/>
    <col min="3074" max="3074" width="9.140625" style="229"/>
    <col min="3075" max="3075" width="46.85546875" style="229" customWidth="1"/>
    <col min="3076" max="3076" width="18.7109375" style="229" customWidth="1"/>
    <col min="3077" max="3077" width="4.7109375" style="229" customWidth="1"/>
    <col min="3078" max="3328" width="9.140625" style="229"/>
    <col min="3329" max="3329" width="6.7109375" style="229" customWidth="1"/>
    <col min="3330" max="3330" width="9.140625" style="229"/>
    <col min="3331" max="3331" width="46.85546875" style="229" customWidth="1"/>
    <col min="3332" max="3332" width="18.7109375" style="229" customWidth="1"/>
    <col min="3333" max="3333" width="4.7109375" style="229" customWidth="1"/>
    <col min="3334" max="3584" width="9.140625" style="229"/>
    <col min="3585" max="3585" width="6.7109375" style="229" customWidth="1"/>
    <col min="3586" max="3586" width="9.140625" style="229"/>
    <col min="3587" max="3587" width="46.85546875" style="229" customWidth="1"/>
    <col min="3588" max="3588" width="18.7109375" style="229" customWidth="1"/>
    <col min="3589" max="3589" width="4.7109375" style="229" customWidth="1"/>
    <col min="3590" max="3840" width="9.140625" style="229"/>
    <col min="3841" max="3841" width="6.7109375" style="229" customWidth="1"/>
    <col min="3842" max="3842" width="9.140625" style="229"/>
    <col min="3843" max="3843" width="46.85546875" style="229" customWidth="1"/>
    <col min="3844" max="3844" width="18.7109375" style="229" customWidth="1"/>
    <col min="3845" max="3845" width="4.7109375" style="229" customWidth="1"/>
    <col min="3846" max="4096" width="9.140625" style="229"/>
    <col min="4097" max="4097" width="6.7109375" style="229" customWidth="1"/>
    <col min="4098" max="4098" width="9.140625" style="229"/>
    <col min="4099" max="4099" width="46.85546875" style="229" customWidth="1"/>
    <col min="4100" max="4100" width="18.7109375" style="229" customWidth="1"/>
    <col min="4101" max="4101" width="4.7109375" style="229" customWidth="1"/>
    <col min="4102" max="4352" width="9.140625" style="229"/>
    <col min="4353" max="4353" width="6.7109375" style="229" customWidth="1"/>
    <col min="4354" max="4354" width="9.140625" style="229"/>
    <col min="4355" max="4355" width="46.85546875" style="229" customWidth="1"/>
    <col min="4356" max="4356" width="18.7109375" style="229" customWidth="1"/>
    <col min="4357" max="4357" width="4.7109375" style="229" customWidth="1"/>
    <col min="4358" max="4608" width="9.140625" style="229"/>
    <col min="4609" max="4609" width="6.7109375" style="229" customWidth="1"/>
    <col min="4610" max="4610" width="9.140625" style="229"/>
    <col min="4611" max="4611" width="46.85546875" style="229" customWidth="1"/>
    <col min="4612" max="4612" width="18.7109375" style="229" customWidth="1"/>
    <col min="4613" max="4613" width="4.7109375" style="229" customWidth="1"/>
    <col min="4614" max="4864" width="9.140625" style="229"/>
    <col min="4865" max="4865" width="6.7109375" style="229" customWidth="1"/>
    <col min="4866" max="4866" width="9.140625" style="229"/>
    <col min="4867" max="4867" width="46.85546875" style="229" customWidth="1"/>
    <col min="4868" max="4868" width="18.7109375" style="229" customWidth="1"/>
    <col min="4869" max="4869" width="4.7109375" style="229" customWidth="1"/>
    <col min="4870" max="5120" width="9.140625" style="229"/>
    <col min="5121" max="5121" width="6.7109375" style="229" customWidth="1"/>
    <col min="5122" max="5122" width="9.140625" style="229"/>
    <col min="5123" max="5123" width="46.85546875" style="229" customWidth="1"/>
    <col min="5124" max="5124" width="18.7109375" style="229" customWidth="1"/>
    <col min="5125" max="5125" width="4.7109375" style="229" customWidth="1"/>
    <col min="5126" max="5376" width="9.140625" style="229"/>
    <col min="5377" max="5377" width="6.7109375" style="229" customWidth="1"/>
    <col min="5378" max="5378" width="9.140625" style="229"/>
    <col min="5379" max="5379" width="46.85546875" style="229" customWidth="1"/>
    <col min="5380" max="5380" width="18.7109375" style="229" customWidth="1"/>
    <col min="5381" max="5381" width="4.7109375" style="229" customWidth="1"/>
    <col min="5382" max="5632" width="9.140625" style="229"/>
    <col min="5633" max="5633" width="6.7109375" style="229" customWidth="1"/>
    <col min="5634" max="5634" width="9.140625" style="229"/>
    <col min="5635" max="5635" width="46.85546875" style="229" customWidth="1"/>
    <col min="5636" max="5636" width="18.7109375" style="229" customWidth="1"/>
    <col min="5637" max="5637" width="4.7109375" style="229" customWidth="1"/>
    <col min="5638" max="5888" width="9.140625" style="229"/>
    <col min="5889" max="5889" width="6.7109375" style="229" customWidth="1"/>
    <col min="5890" max="5890" width="9.140625" style="229"/>
    <col min="5891" max="5891" width="46.85546875" style="229" customWidth="1"/>
    <col min="5892" max="5892" width="18.7109375" style="229" customWidth="1"/>
    <col min="5893" max="5893" width="4.7109375" style="229" customWidth="1"/>
    <col min="5894" max="6144" width="9.140625" style="229"/>
    <col min="6145" max="6145" width="6.7109375" style="229" customWidth="1"/>
    <col min="6146" max="6146" width="9.140625" style="229"/>
    <col min="6147" max="6147" width="46.85546875" style="229" customWidth="1"/>
    <col min="6148" max="6148" width="18.7109375" style="229" customWidth="1"/>
    <col min="6149" max="6149" width="4.7109375" style="229" customWidth="1"/>
    <col min="6150" max="6400" width="9.140625" style="229"/>
    <col min="6401" max="6401" width="6.7109375" style="229" customWidth="1"/>
    <col min="6402" max="6402" width="9.140625" style="229"/>
    <col min="6403" max="6403" width="46.85546875" style="229" customWidth="1"/>
    <col min="6404" max="6404" width="18.7109375" style="229" customWidth="1"/>
    <col min="6405" max="6405" width="4.7109375" style="229" customWidth="1"/>
    <col min="6406" max="6656" width="9.140625" style="229"/>
    <col min="6657" max="6657" width="6.7109375" style="229" customWidth="1"/>
    <col min="6658" max="6658" width="9.140625" style="229"/>
    <col min="6659" max="6659" width="46.85546875" style="229" customWidth="1"/>
    <col min="6660" max="6660" width="18.7109375" style="229" customWidth="1"/>
    <col min="6661" max="6661" width="4.7109375" style="229" customWidth="1"/>
    <col min="6662" max="6912" width="9.140625" style="229"/>
    <col min="6913" max="6913" width="6.7109375" style="229" customWidth="1"/>
    <col min="6914" max="6914" width="9.140625" style="229"/>
    <col min="6915" max="6915" width="46.85546875" style="229" customWidth="1"/>
    <col min="6916" max="6916" width="18.7109375" style="229" customWidth="1"/>
    <col min="6917" max="6917" width="4.7109375" style="229" customWidth="1"/>
    <col min="6918" max="7168" width="9.140625" style="229"/>
    <col min="7169" max="7169" width="6.7109375" style="229" customWidth="1"/>
    <col min="7170" max="7170" width="9.140625" style="229"/>
    <col min="7171" max="7171" width="46.85546875" style="229" customWidth="1"/>
    <col min="7172" max="7172" width="18.7109375" style="229" customWidth="1"/>
    <col min="7173" max="7173" width="4.7109375" style="229" customWidth="1"/>
    <col min="7174" max="7424" width="9.140625" style="229"/>
    <col min="7425" max="7425" width="6.7109375" style="229" customWidth="1"/>
    <col min="7426" max="7426" width="9.140625" style="229"/>
    <col min="7427" max="7427" width="46.85546875" style="229" customWidth="1"/>
    <col min="7428" max="7428" width="18.7109375" style="229" customWidth="1"/>
    <col min="7429" max="7429" width="4.7109375" style="229" customWidth="1"/>
    <col min="7430" max="7680" width="9.140625" style="229"/>
    <col min="7681" max="7681" width="6.7109375" style="229" customWidth="1"/>
    <col min="7682" max="7682" width="9.140625" style="229"/>
    <col min="7683" max="7683" width="46.85546875" style="229" customWidth="1"/>
    <col min="7684" max="7684" width="18.7109375" style="229" customWidth="1"/>
    <col min="7685" max="7685" width="4.7109375" style="229" customWidth="1"/>
    <col min="7686" max="7936" width="9.140625" style="229"/>
    <col min="7937" max="7937" width="6.7109375" style="229" customWidth="1"/>
    <col min="7938" max="7938" width="9.140625" style="229"/>
    <col min="7939" max="7939" width="46.85546875" style="229" customWidth="1"/>
    <col min="7940" max="7940" width="18.7109375" style="229" customWidth="1"/>
    <col min="7941" max="7941" width="4.7109375" style="229" customWidth="1"/>
    <col min="7942" max="8192" width="9.140625" style="229"/>
    <col min="8193" max="8193" width="6.7109375" style="229" customWidth="1"/>
    <col min="8194" max="8194" width="9.140625" style="229"/>
    <col min="8195" max="8195" width="46.85546875" style="229" customWidth="1"/>
    <col min="8196" max="8196" width="18.7109375" style="229" customWidth="1"/>
    <col min="8197" max="8197" width="4.7109375" style="229" customWidth="1"/>
    <col min="8198" max="8448" width="9.140625" style="229"/>
    <col min="8449" max="8449" width="6.7109375" style="229" customWidth="1"/>
    <col min="8450" max="8450" width="9.140625" style="229"/>
    <col min="8451" max="8451" width="46.85546875" style="229" customWidth="1"/>
    <col min="8452" max="8452" width="18.7109375" style="229" customWidth="1"/>
    <col min="8453" max="8453" width="4.7109375" style="229" customWidth="1"/>
    <col min="8454" max="8704" width="9.140625" style="229"/>
    <col min="8705" max="8705" width="6.7109375" style="229" customWidth="1"/>
    <col min="8706" max="8706" width="9.140625" style="229"/>
    <col min="8707" max="8707" width="46.85546875" style="229" customWidth="1"/>
    <col min="8708" max="8708" width="18.7109375" style="229" customWidth="1"/>
    <col min="8709" max="8709" width="4.7109375" style="229" customWidth="1"/>
    <col min="8710" max="8960" width="9.140625" style="229"/>
    <col min="8961" max="8961" width="6.7109375" style="229" customWidth="1"/>
    <col min="8962" max="8962" width="9.140625" style="229"/>
    <col min="8963" max="8963" width="46.85546875" style="229" customWidth="1"/>
    <col min="8964" max="8964" width="18.7109375" style="229" customWidth="1"/>
    <col min="8965" max="8965" width="4.7109375" style="229" customWidth="1"/>
    <col min="8966" max="9216" width="9.140625" style="229"/>
    <col min="9217" max="9217" width="6.7109375" style="229" customWidth="1"/>
    <col min="9218" max="9218" width="9.140625" style="229"/>
    <col min="9219" max="9219" width="46.85546875" style="229" customWidth="1"/>
    <col min="9220" max="9220" width="18.7109375" style="229" customWidth="1"/>
    <col min="9221" max="9221" width="4.7109375" style="229" customWidth="1"/>
    <col min="9222" max="9472" width="9.140625" style="229"/>
    <col min="9473" max="9473" width="6.7109375" style="229" customWidth="1"/>
    <col min="9474" max="9474" width="9.140625" style="229"/>
    <col min="9475" max="9475" width="46.85546875" style="229" customWidth="1"/>
    <col min="9476" max="9476" width="18.7109375" style="229" customWidth="1"/>
    <col min="9477" max="9477" width="4.7109375" style="229" customWidth="1"/>
    <col min="9478" max="9728" width="9.140625" style="229"/>
    <col min="9729" max="9729" width="6.7109375" style="229" customWidth="1"/>
    <col min="9730" max="9730" width="9.140625" style="229"/>
    <col min="9731" max="9731" width="46.85546875" style="229" customWidth="1"/>
    <col min="9732" max="9732" width="18.7109375" style="229" customWidth="1"/>
    <col min="9733" max="9733" width="4.7109375" style="229" customWidth="1"/>
    <col min="9734" max="9984" width="9.140625" style="229"/>
    <col min="9985" max="9985" width="6.7109375" style="229" customWidth="1"/>
    <col min="9986" max="9986" width="9.140625" style="229"/>
    <col min="9987" max="9987" width="46.85546875" style="229" customWidth="1"/>
    <col min="9988" max="9988" width="18.7109375" style="229" customWidth="1"/>
    <col min="9989" max="9989" width="4.7109375" style="229" customWidth="1"/>
    <col min="9990" max="10240" width="9.140625" style="229"/>
    <col min="10241" max="10241" width="6.7109375" style="229" customWidth="1"/>
    <col min="10242" max="10242" width="9.140625" style="229"/>
    <col min="10243" max="10243" width="46.85546875" style="229" customWidth="1"/>
    <col min="10244" max="10244" width="18.7109375" style="229" customWidth="1"/>
    <col min="10245" max="10245" width="4.7109375" style="229" customWidth="1"/>
    <col min="10246" max="10496" width="9.140625" style="229"/>
    <col min="10497" max="10497" width="6.7109375" style="229" customWidth="1"/>
    <col min="10498" max="10498" width="9.140625" style="229"/>
    <col min="10499" max="10499" width="46.85546875" style="229" customWidth="1"/>
    <col min="10500" max="10500" width="18.7109375" style="229" customWidth="1"/>
    <col min="10501" max="10501" width="4.7109375" style="229" customWidth="1"/>
    <col min="10502" max="10752" width="9.140625" style="229"/>
    <col min="10753" max="10753" width="6.7109375" style="229" customWidth="1"/>
    <col min="10754" max="10754" width="9.140625" style="229"/>
    <col min="10755" max="10755" width="46.85546875" style="229" customWidth="1"/>
    <col min="10756" max="10756" width="18.7109375" style="229" customWidth="1"/>
    <col min="10757" max="10757" width="4.7109375" style="229" customWidth="1"/>
    <col min="10758" max="11008" width="9.140625" style="229"/>
    <col min="11009" max="11009" width="6.7109375" style="229" customWidth="1"/>
    <col min="11010" max="11010" width="9.140625" style="229"/>
    <col min="11011" max="11011" width="46.85546875" style="229" customWidth="1"/>
    <col min="11012" max="11012" width="18.7109375" style="229" customWidth="1"/>
    <col min="11013" max="11013" width="4.7109375" style="229" customWidth="1"/>
    <col min="11014" max="11264" width="9.140625" style="229"/>
    <col min="11265" max="11265" width="6.7109375" style="229" customWidth="1"/>
    <col min="11266" max="11266" width="9.140625" style="229"/>
    <col min="11267" max="11267" width="46.85546875" style="229" customWidth="1"/>
    <col min="11268" max="11268" width="18.7109375" style="229" customWidth="1"/>
    <col min="11269" max="11269" width="4.7109375" style="229" customWidth="1"/>
    <col min="11270" max="11520" width="9.140625" style="229"/>
    <col min="11521" max="11521" width="6.7109375" style="229" customWidth="1"/>
    <col min="11522" max="11522" width="9.140625" style="229"/>
    <col min="11523" max="11523" width="46.85546875" style="229" customWidth="1"/>
    <col min="11524" max="11524" width="18.7109375" style="229" customWidth="1"/>
    <col min="11525" max="11525" width="4.7109375" style="229" customWidth="1"/>
    <col min="11526" max="11776" width="9.140625" style="229"/>
    <col min="11777" max="11777" width="6.7109375" style="229" customWidth="1"/>
    <col min="11778" max="11778" width="9.140625" style="229"/>
    <col min="11779" max="11779" width="46.85546875" style="229" customWidth="1"/>
    <col min="11780" max="11780" width="18.7109375" style="229" customWidth="1"/>
    <col min="11781" max="11781" width="4.7109375" style="229" customWidth="1"/>
    <col min="11782" max="12032" width="9.140625" style="229"/>
    <col min="12033" max="12033" width="6.7109375" style="229" customWidth="1"/>
    <col min="12034" max="12034" width="9.140625" style="229"/>
    <col min="12035" max="12035" width="46.85546875" style="229" customWidth="1"/>
    <col min="12036" max="12036" width="18.7109375" style="229" customWidth="1"/>
    <col min="12037" max="12037" width="4.7109375" style="229" customWidth="1"/>
    <col min="12038" max="12288" width="9.140625" style="229"/>
    <col min="12289" max="12289" width="6.7109375" style="229" customWidth="1"/>
    <col min="12290" max="12290" width="9.140625" style="229"/>
    <col min="12291" max="12291" width="46.85546875" style="229" customWidth="1"/>
    <col min="12292" max="12292" width="18.7109375" style="229" customWidth="1"/>
    <col min="12293" max="12293" width="4.7109375" style="229" customWidth="1"/>
    <col min="12294" max="12544" width="9.140625" style="229"/>
    <col min="12545" max="12545" width="6.7109375" style="229" customWidth="1"/>
    <col min="12546" max="12546" width="9.140625" style="229"/>
    <col min="12547" max="12547" width="46.85546875" style="229" customWidth="1"/>
    <col min="12548" max="12548" width="18.7109375" style="229" customWidth="1"/>
    <col min="12549" max="12549" width="4.7109375" style="229" customWidth="1"/>
    <col min="12550" max="12800" width="9.140625" style="229"/>
    <col min="12801" max="12801" width="6.7109375" style="229" customWidth="1"/>
    <col min="12802" max="12802" width="9.140625" style="229"/>
    <col min="12803" max="12803" width="46.85546875" style="229" customWidth="1"/>
    <col min="12804" max="12804" width="18.7109375" style="229" customWidth="1"/>
    <col min="12805" max="12805" width="4.7109375" style="229" customWidth="1"/>
    <col min="12806" max="13056" width="9.140625" style="229"/>
    <col min="13057" max="13057" width="6.7109375" style="229" customWidth="1"/>
    <col min="13058" max="13058" width="9.140625" style="229"/>
    <col min="13059" max="13059" width="46.85546875" style="229" customWidth="1"/>
    <col min="13060" max="13060" width="18.7109375" style="229" customWidth="1"/>
    <col min="13061" max="13061" width="4.7109375" style="229" customWidth="1"/>
    <col min="13062" max="13312" width="9.140625" style="229"/>
    <col min="13313" max="13313" width="6.7109375" style="229" customWidth="1"/>
    <col min="13314" max="13314" width="9.140625" style="229"/>
    <col min="13315" max="13315" width="46.85546875" style="229" customWidth="1"/>
    <col min="13316" max="13316" width="18.7109375" style="229" customWidth="1"/>
    <col min="13317" max="13317" width="4.7109375" style="229" customWidth="1"/>
    <col min="13318" max="13568" width="9.140625" style="229"/>
    <col min="13569" max="13569" width="6.7109375" style="229" customWidth="1"/>
    <col min="13570" max="13570" width="9.140625" style="229"/>
    <col min="13571" max="13571" width="46.85546875" style="229" customWidth="1"/>
    <col min="13572" max="13572" width="18.7109375" style="229" customWidth="1"/>
    <col min="13573" max="13573" width="4.7109375" style="229" customWidth="1"/>
    <col min="13574" max="13824" width="9.140625" style="229"/>
    <col min="13825" max="13825" width="6.7109375" style="229" customWidth="1"/>
    <col min="13826" max="13826" width="9.140625" style="229"/>
    <col min="13827" max="13827" width="46.85546875" style="229" customWidth="1"/>
    <col min="13828" max="13828" width="18.7109375" style="229" customWidth="1"/>
    <col min="13829" max="13829" width="4.7109375" style="229" customWidth="1"/>
    <col min="13830" max="14080" width="9.140625" style="229"/>
    <col min="14081" max="14081" width="6.7109375" style="229" customWidth="1"/>
    <col min="14082" max="14082" width="9.140625" style="229"/>
    <col min="14083" max="14083" width="46.85546875" style="229" customWidth="1"/>
    <col min="14084" max="14084" width="18.7109375" style="229" customWidth="1"/>
    <col min="14085" max="14085" width="4.7109375" style="229" customWidth="1"/>
    <col min="14086" max="14336" width="9.140625" style="229"/>
    <col min="14337" max="14337" width="6.7109375" style="229" customWidth="1"/>
    <col min="14338" max="14338" width="9.140625" style="229"/>
    <col min="14339" max="14339" width="46.85546875" style="229" customWidth="1"/>
    <col min="14340" max="14340" width="18.7109375" style="229" customWidth="1"/>
    <col min="14341" max="14341" width="4.7109375" style="229" customWidth="1"/>
    <col min="14342" max="14592" width="9.140625" style="229"/>
    <col min="14593" max="14593" width="6.7109375" style="229" customWidth="1"/>
    <col min="14594" max="14594" width="9.140625" style="229"/>
    <col min="14595" max="14595" width="46.85546875" style="229" customWidth="1"/>
    <col min="14596" max="14596" width="18.7109375" style="229" customWidth="1"/>
    <col min="14597" max="14597" width="4.7109375" style="229" customWidth="1"/>
    <col min="14598" max="14848" width="9.140625" style="229"/>
    <col min="14849" max="14849" width="6.7109375" style="229" customWidth="1"/>
    <col min="14850" max="14850" width="9.140625" style="229"/>
    <col min="14851" max="14851" width="46.85546875" style="229" customWidth="1"/>
    <col min="14852" max="14852" width="18.7109375" style="229" customWidth="1"/>
    <col min="14853" max="14853" width="4.7109375" style="229" customWidth="1"/>
    <col min="14854" max="15104" width="9.140625" style="229"/>
    <col min="15105" max="15105" width="6.7109375" style="229" customWidth="1"/>
    <col min="15106" max="15106" width="9.140625" style="229"/>
    <col min="15107" max="15107" width="46.85546875" style="229" customWidth="1"/>
    <col min="15108" max="15108" width="18.7109375" style="229" customWidth="1"/>
    <col min="15109" max="15109" width="4.7109375" style="229" customWidth="1"/>
    <col min="15110" max="15360" width="9.140625" style="229"/>
    <col min="15361" max="15361" width="6.7109375" style="229" customWidth="1"/>
    <col min="15362" max="15362" width="9.140625" style="229"/>
    <col min="15363" max="15363" width="46.85546875" style="229" customWidth="1"/>
    <col min="15364" max="15364" width="18.7109375" style="229" customWidth="1"/>
    <col min="15365" max="15365" width="4.7109375" style="229" customWidth="1"/>
    <col min="15366" max="15616" width="9.140625" style="229"/>
    <col min="15617" max="15617" width="6.7109375" style="229" customWidth="1"/>
    <col min="15618" max="15618" width="9.140625" style="229"/>
    <col min="15619" max="15619" width="46.85546875" style="229" customWidth="1"/>
    <col min="15620" max="15620" width="18.7109375" style="229" customWidth="1"/>
    <col min="15621" max="15621" width="4.7109375" style="229" customWidth="1"/>
    <col min="15622" max="15872" width="9.140625" style="229"/>
    <col min="15873" max="15873" width="6.7109375" style="229" customWidth="1"/>
    <col min="15874" max="15874" width="9.140625" style="229"/>
    <col min="15875" max="15875" width="46.85546875" style="229" customWidth="1"/>
    <col min="15876" max="15876" width="18.7109375" style="229" customWidth="1"/>
    <col min="15877" max="15877" width="4.7109375" style="229" customWidth="1"/>
    <col min="15878" max="16128" width="9.140625" style="229"/>
    <col min="16129" max="16129" width="6.7109375" style="229" customWidth="1"/>
    <col min="16130" max="16130" width="9.140625" style="229"/>
    <col min="16131" max="16131" width="46.85546875" style="229" customWidth="1"/>
    <col min="16132" max="16132" width="18.7109375" style="229" customWidth="1"/>
    <col min="16133" max="16133" width="4.7109375" style="229" customWidth="1"/>
    <col min="16134" max="16384" width="9.140625" style="229"/>
  </cols>
  <sheetData>
    <row r="1" spans="1:5" ht="15" customHeight="1" x14ac:dyDescent="0.25">
      <c r="B1" s="228"/>
    </row>
    <row r="2" spans="1:5" ht="15" customHeight="1" x14ac:dyDescent="0.25">
      <c r="B2" s="228"/>
    </row>
    <row r="3" spans="1:5" ht="15" customHeight="1" x14ac:dyDescent="0.3">
      <c r="B3" s="230" t="s">
        <v>247</v>
      </c>
    </row>
    <row r="4" spans="1:5" ht="15.75" thickBot="1" x14ac:dyDescent="0.3">
      <c r="B4" s="269"/>
      <c r="C4" s="270"/>
      <c r="D4" s="270"/>
    </row>
    <row r="5" spans="1:5" ht="39.950000000000003" customHeight="1" thickTop="1" thickBot="1" x14ac:dyDescent="0.3">
      <c r="B5" s="271" t="s">
        <v>248</v>
      </c>
      <c r="C5" s="272" t="s">
        <v>249</v>
      </c>
      <c r="D5" s="273" t="s">
        <v>170</v>
      </c>
    </row>
    <row r="6" spans="1:5" ht="60" customHeight="1" x14ac:dyDescent="0.25">
      <c r="B6" s="274" t="s">
        <v>250</v>
      </c>
      <c r="C6" s="275" t="s">
        <v>251</v>
      </c>
      <c r="D6" s="368"/>
    </row>
    <row r="7" spans="1:5" ht="60" customHeight="1" x14ac:dyDescent="0.25">
      <c r="B7" s="274" t="s">
        <v>252</v>
      </c>
      <c r="C7" s="275" t="s">
        <v>253</v>
      </c>
      <c r="D7" s="368"/>
    </row>
    <row r="8" spans="1:5" ht="15" customHeight="1" thickBot="1" x14ac:dyDescent="0.3">
      <c r="B8" s="276"/>
      <c r="C8" s="277"/>
      <c r="D8" s="278"/>
    </row>
    <row r="9" spans="1:5" s="233" customFormat="1" ht="39.950000000000003" customHeight="1" thickBot="1" x14ac:dyDescent="0.3">
      <c r="B9" s="279" t="s">
        <v>254</v>
      </c>
      <c r="C9" s="280"/>
      <c r="D9" s="281">
        <f>SUM(D6:D8)</f>
        <v>0</v>
      </c>
    </row>
    <row r="10" spans="1:5" s="233" customFormat="1" ht="15" customHeight="1" thickTop="1" x14ac:dyDescent="0.25">
      <c r="B10" s="282"/>
      <c r="C10" s="282"/>
      <c r="D10" s="283"/>
    </row>
    <row r="11" spans="1:5" s="233" customFormat="1" ht="15" customHeight="1" x14ac:dyDescent="0.25">
      <c r="B11" s="282"/>
      <c r="C11" s="282"/>
      <c r="D11" s="283"/>
    </row>
    <row r="12" spans="1:5" s="233" customFormat="1" ht="15" customHeight="1" x14ac:dyDescent="0.25">
      <c r="B12" s="282"/>
      <c r="C12" s="282"/>
      <c r="D12" s="283"/>
    </row>
    <row r="13" spans="1:5" s="233" customFormat="1" ht="15" customHeight="1" x14ac:dyDescent="0.2">
      <c r="A13" s="228"/>
      <c r="B13" s="228"/>
      <c r="C13" s="284"/>
      <c r="D13" s="283"/>
    </row>
    <row r="14" spans="1:5" s="233" customFormat="1" ht="15" customHeight="1" x14ac:dyDescent="0.2">
      <c r="A14" s="228"/>
      <c r="B14" s="228"/>
      <c r="C14" s="282"/>
      <c r="D14" s="353"/>
      <c r="E14" s="353"/>
    </row>
    <row r="15" spans="1:5" x14ac:dyDescent="0.25">
      <c r="B15" s="228"/>
      <c r="D15" s="268"/>
      <c r="E15" s="268"/>
    </row>
  </sheetData>
  <sheetProtection password="CAB1" sheet="1" objects="1" scenarios="1"/>
  <mergeCells count="1">
    <mergeCell ref="D14:E14"/>
  </mergeCells>
  <pageMargins left="0.75" right="0.75" top="1" bottom="1" header="0.5" footer="0.5"/>
  <pageSetup paperSize="9" orientation="portrait" r:id="rId1"/>
  <headerFooter alignWithMargins="0">
    <oddHeader>&amp;LVýchodoslovenská vodárenská spoločnosť a.s.
Komenského 50, 042 48  Košice</oddHeader>
    <oddFooter xml:space="preserve">&amp;L&amp;8Verejná súťaž
USaN-014-2012&amp;C&amp;9Snina - ČOV - zvýšenie kapacity&amp;R&amp;8Súťažné podklady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17"/>
  <sheetViews>
    <sheetView view="pageBreakPreview" zoomScale="60" zoomScaleNormal="80" workbookViewId="0">
      <selection activeCell="G36" sqref="G36"/>
    </sheetView>
  </sheetViews>
  <sheetFormatPr defaultRowHeight="15" x14ac:dyDescent="0.25"/>
  <cols>
    <col min="1" max="1" width="3.7109375" customWidth="1"/>
    <col min="2" max="2" width="5.140625" customWidth="1"/>
    <col min="3" max="4" width="28" customWidth="1"/>
    <col min="5" max="6" width="26.7109375" customWidth="1"/>
    <col min="7" max="7" width="27.140625" customWidth="1"/>
    <col min="8" max="8" width="25" customWidth="1"/>
  </cols>
  <sheetData>
    <row r="1" spans="2:8" x14ac:dyDescent="0.25">
      <c r="E1" s="354"/>
      <c r="F1" s="354"/>
      <c r="G1" s="354"/>
      <c r="H1" s="354"/>
    </row>
    <row r="2" spans="2:8" ht="15.75" customHeight="1" thickBot="1" x14ac:dyDescent="0.3">
      <c r="B2" s="355" t="s">
        <v>101</v>
      </c>
      <c r="C2" s="355"/>
      <c r="D2" s="221"/>
      <c r="E2" s="88"/>
      <c r="F2" s="88"/>
      <c r="G2" s="88"/>
      <c r="H2" s="88"/>
    </row>
    <row r="3" spans="2:8" ht="68.25" customHeight="1" x14ac:dyDescent="0.25">
      <c r="B3" s="89" t="s">
        <v>102</v>
      </c>
      <c r="C3" s="90" t="s">
        <v>144</v>
      </c>
      <c r="D3" s="90" t="s">
        <v>146</v>
      </c>
      <c r="E3" s="90" t="s">
        <v>145</v>
      </c>
      <c r="F3" s="90" t="s">
        <v>147</v>
      </c>
      <c r="G3" s="90" t="s">
        <v>148</v>
      </c>
      <c r="H3" s="91" t="s">
        <v>149</v>
      </c>
    </row>
    <row r="4" spans="2:8" ht="15.75" x14ac:dyDescent="0.25">
      <c r="B4" s="92">
        <v>1</v>
      </c>
      <c r="C4" s="93"/>
      <c r="D4" s="93"/>
      <c r="E4" s="93"/>
      <c r="F4" s="93"/>
      <c r="G4" s="93"/>
      <c r="H4" s="94"/>
    </row>
    <row r="5" spans="2:8" ht="15.75" x14ac:dyDescent="0.25">
      <c r="B5" s="92">
        <v>2</v>
      </c>
      <c r="C5" s="93"/>
      <c r="D5" s="93"/>
      <c r="E5" s="93"/>
      <c r="F5" s="93"/>
      <c r="G5" s="93"/>
      <c r="H5" s="94"/>
    </row>
    <row r="6" spans="2:8" ht="15.75" x14ac:dyDescent="0.25">
      <c r="B6" s="92">
        <v>3</v>
      </c>
      <c r="C6" s="93"/>
      <c r="D6" s="93"/>
      <c r="E6" s="93"/>
      <c r="F6" s="93"/>
      <c r="G6" s="93"/>
      <c r="H6" s="94"/>
    </row>
    <row r="7" spans="2:8" ht="15.75" x14ac:dyDescent="0.25">
      <c r="B7" s="92">
        <v>4</v>
      </c>
      <c r="C7" s="93"/>
      <c r="D7" s="93"/>
      <c r="E7" s="93"/>
      <c r="F7" s="93"/>
      <c r="G7" s="93"/>
      <c r="H7" s="94"/>
    </row>
    <row r="8" spans="2:8" ht="15.75" x14ac:dyDescent="0.25">
      <c r="B8" s="92">
        <v>5</v>
      </c>
      <c r="C8" s="93"/>
      <c r="D8" s="93"/>
      <c r="E8" s="93"/>
      <c r="F8" s="93"/>
      <c r="G8" s="93"/>
      <c r="H8" s="94"/>
    </row>
    <row r="9" spans="2:8" ht="15.75" x14ac:dyDescent="0.25">
      <c r="B9" s="92">
        <v>6</v>
      </c>
      <c r="C9" s="93"/>
      <c r="D9" s="93"/>
      <c r="E9" s="93"/>
      <c r="F9" s="93"/>
      <c r="G9" s="93"/>
      <c r="H9" s="94"/>
    </row>
    <row r="10" spans="2:8" ht="15.75" x14ac:dyDescent="0.25">
      <c r="B10" s="92">
        <v>7</v>
      </c>
      <c r="C10" s="93"/>
      <c r="D10" s="93"/>
      <c r="E10" s="93"/>
      <c r="F10" s="93"/>
      <c r="G10" s="93"/>
      <c r="H10" s="94"/>
    </row>
    <row r="11" spans="2:8" ht="15.75" x14ac:dyDescent="0.25">
      <c r="B11" s="92" t="s">
        <v>103</v>
      </c>
      <c r="C11" s="93"/>
      <c r="D11" s="93"/>
      <c r="E11" s="93"/>
      <c r="F11" s="93"/>
      <c r="G11" s="93"/>
      <c r="H11" s="94"/>
    </row>
    <row r="12" spans="2:8" ht="15.75" x14ac:dyDescent="0.25">
      <c r="B12" s="92" t="s">
        <v>103</v>
      </c>
      <c r="C12" s="93"/>
      <c r="D12" s="93"/>
      <c r="E12" s="93"/>
      <c r="F12" s="93"/>
      <c r="G12" s="93"/>
      <c r="H12" s="94"/>
    </row>
    <row r="13" spans="2:8" ht="16.5" thickBot="1" x14ac:dyDescent="0.3">
      <c r="B13" s="95" t="s">
        <v>104</v>
      </c>
      <c r="C13" s="96"/>
      <c r="D13" s="96"/>
      <c r="E13" s="96"/>
      <c r="F13" s="96"/>
      <c r="G13" s="96"/>
      <c r="H13" s="97"/>
    </row>
    <row r="14" spans="2:8" ht="16.5" thickBot="1" x14ac:dyDescent="0.3">
      <c r="B14" s="356" t="s">
        <v>105</v>
      </c>
      <c r="C14" s="357"/>
      <c r="D14" s="357"/>
      <c r="E14" s="357"/>
      <c r="F14" s="357"/>
      <c r="G14" s="358"/>
      <c r="H14" s="98">
        <f>SUM(H4:H13)</f>
        <v>0</v>
      </c>
    </row>
    <row r="16" spans="2:8" x14ac:dyDescent="0.25">
      <c r="C16" s="99"/>
      <c r="D16" s="99"/>
      <c r="E16" s="99"/>
      <c r="F16" s="99"/>
      <c r="G16" s="99"/>
    </row>
    <row r="17" spans="3:7" x14ac:dyDescent="0.25">
      <c r="C17" s="99"/>
      <c r="D17" s="99"/>
      <c r="E17" s="99"/>
      <c r="F17" s="99"/>
      <c r="G17" s="99"/>
    </row>
  </sheetData>
  <mergeCells count="3">
    <mergeCell ref="E1:H1"/>
    <mergeCell ref="B2:C2"/>
    <mergeCell ref="B14:G14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5"/>
  <sheetViews>
    <sheetView topLeftCell="B1" zoomScaleNormal="100" workbookViewId="0">
      <selection activeCell="E8" sqref="E8"/>
    </sheetView>
  </sheetViews>
  <sheetFormatPr defaultRowHeight="12.75" x14ac:dyDescent="0.2"/>
  <cols>
    <col min="1" max="1" width="10.28515625" style="30" hidden="1" customWidth="1"/>
    <col min="2" max="2" width="31.140625" style="30" customWidth="1"/>
    <col min="3" max="3" width="37.140625" style="30" customWidth="1"/>
    <col min="4" max="4" width="31" style="30" customWidth="1"/>
    <col min="5" max="5" width="42.140625" style="30" customWidth="1"/>
    <col min="6" max="6" width="26.5703125" style="30" customWidth="1"/>
    <col min="7" max="7" width="15.85546875" style="30" customWidth="1"/>
    <col min="8" max="8" width="15.7109375" style="30" customWidth="1"/>
    <col min="9" max="9" width="19.85546875" style="30" customWidth="1"/>
    <col min="10" max="10" width="40.5703125" style="30" customWidth="1"/>
    <col min="11" max="16384" width="9.140625" style="30"/>
  </cols>
  <sheetData>
    <row r="2" spans="2:10" ht="51" x14ac:dyDescent="0.2">
      <c r="B2" s="100" t="s">
        <v>18</v>
      </c>
      <c r="C2" s="100" t="s">
        <v>97</v>
      </c>
      <c r="D2" s="100" t="s">
        <v>47</v>
      </c>
      <c r="E2" s="100" t="s">
        <v>52</v>
      </c>
      <c r="F2" s="100" t="s">
        <v>32</v>
      </c>
      <c r="G2" s="100" t="s">
        <v>36</v>
      </c>
      <c r="H2" s="100" t="s">
        <v>85</v>
      </c>
      <c r="I2" s="100" t="s">
        <v>84</v>
      </c>
      <c r="J2" s="100" t="s">
        <v>83</v>
      </c>
    </row>
    <row r="3" spans="2:10" ht="114.75" x14ac:dyDescent="0.2">
      <c r="B3" s="27" t="s">
        <v>107</v>
      </c>
      <c r="C3" s="27" t="s">
        <v>109</v>
      </c>
      <c r="D3" s="62" t="s">
        <v>20</v>
      </c>
      <c r="E3" s="64" t="s">
        <v>53</v>
      </c>
      <c r="F3" s="31" t="s">
        <v>28</v>
      </c>
      <c r="G3" s="14" t="s">
        <v>45</v>
      </c>
      <c r="H3" s="33" t="s">
        <v>25</v>
      </c>
      <c r="I3" s="87" t="s">
        <v>50</v>
      </c>
      <c r="J3" s="46" t="s">
        <v>139</v>
      </c>
    </row>
    <row r="4" spans="2:10" ht="38.25" x14ac:dyDescent="0.2">
      <c r="B4" s="26" t="s">
        <v>95</v>
      </c>
      <c r="C4" s="26" t="s">
        <v>110</v>
      </c>
      <c r="D4" s="62" t="s">
        <v>21</v>
      </c>
      <c r="E4" s="64" t="s">
        <v>156</v>
      </c>
      <c r="F4" s="31" t="s">
        <v>29</v>
      </c>
      <c r="G4" s="14" t="s">
        <v>46</v>
      </c>
      <c r="H4" s="33" t="s">
        <v>9</v>
      </c>
      <c r="I4" s="86"/>
      <c r="J4" s="76"/>
    </row>
    <row r="5" spans="2:10" ht="51" x14ac:dyDescent="0.2">
      <c r="B5" s="27" t="s">
        <v>108</v>
      </c>
      <c r="C5" s="27" t="s">
        <v>111</v>
      </c>
      <c r="D5" s="62" t="s">
        <v>22</v>
      </c>
      <c r="E5" s="26" t="s">
        <v>26</v>
      </c>
      <c r="F5" s="31" t="s">
        <v>30</v>
      </c>
      <c r="G5" s="14"/>
      <c r="H5" s="220"/>
      <c r="I5" s="13"/>
      <c r="J5" s="76"/>
    </row>
    <row r="6" spans="2:10" ht="81" customHeight="1" x14ac:dyDescent="0.2">
      <c r="B6" s="26"/>
      <c r="C6" s="26" t="s">
        <v>112</v>
      </c>
      <c r="D6" s="62" t="s">
        <v>7</v>
      </c>
      <c r="E6" s="26" t="s">
        <v>106</v>
      </c>
      <c r="F6" s="31" t="s">
        <v>31</v>
      </c>
      <c r="G6" s="24"/>
      <c r="H6" s="209"/>
      <c r="J6" s="77"/>
    </row>
    <row r="7" spans="2:10" ht="38.25" x14ac:dyDescent="0.2">
      <c r="B7" s="27"/>
      <c r="C7" s="27" t="s">
        <v>113</v>
      </c>
      <c r="D7" s="62" t="s">
        <v>15</v>
      </c>
      <c r="E7" s="219" t="s">
        <v>27</v>
      </c>
      <c r="G7" s="38"/>
      <c r="H7" s="24"/>
    </row>
    <row r="8" spans="2:10" ht="51" x14ac:dyDescent="0.2">
      <c r="B8" s="27"/>
      <c r="C8" s="27" t="s">
        <v>114</v>
      </c>
      <c r="D8" s="62" t="s">
        <v>23</v>
      </c>
      <c r="E8" s="46" t="s">
        <v>153</v>
      </c>
      <c r="F8" s="31"/>
      <c r="G8" s="38"/>
      <c r="H8" s="220"/>
    </row>
    <row r="9" spans="2:10" ht="25.5" x14ac:dyDescent="0.2">
      <c r="B9" s="26"/>
      <c r="C9" s="85" t="s">
        <v>98</v>
      </c>
      <c r="D9" s="62" t="s">
        <v>8</v>
      </c>
      <c r="E9" s="45" t="s">
        <v>34</v>
      </c>
      <c r="F9" s="32"/>
      <c r="H9" s="220"/>
    </row>
    <row r="10" spans="2:10" ht="25.5" x14ac:dyDescent="0.2">
      <c r="B10" s="26"/>
      <c r="C10" s="26" t="s">
        <v>115</v>
      </c>
      <c r="D10" s="62" t="s">
        <v>24</v>
      </c>
      <c r="H10" s="220"/>
    </row>
    <row r="11" spans="2:10" ht="25.5" x14ac:dyDescent="0.2">
      <c r="B11" s="29"/>
      <c r="C11" s="29" t="s">
        <v>116</v>
      </c>
      <c r="D11" s="63" t="s">
        <v>25</v>
      </c>
      <c r="E11" s="25"/>
      <c r="H11" s="209"/>
    </row>
    <row r="12" spans="2:10" ht="63.75" x14ac:dyDescent="0.2">
      <c r="B12" s="29"/>
      <c r="C12" s="29" t="s">
        <v>117</v>
      </c>
      <c r="D12" s="63" t="s">
        <v>9</v>
      </c>
      <c r="E12" s="26"/>
    </row>
    <row r="13" spans="2:10" ht="89.25" x14ac:dyDescent="0.2">
      <c r="B13" s="29"/>
      <c r="C13" s="29" t="s">
        <v>118</v>
      </c>
      <c r="D13" s="63" t="s">
        <v>50</v>
      </c>
      <c r="E13" s="26"/>
    </row>
    <row r="14" spans="2:10" x14ac:dyDescent="0.2">
      <c r="B14" s="29"/>
      <c r="C14" s="29"/>
      <c r="D14" s="63" t="s">
        <v>48</v>
      </c>
      <c r="E14" s="26"/>
    </row>
    <row r="15" spans="2:10" ht="25.5" x14ac:dyDescent="0.2">
      <c r="B15" s="29"/>
      <c r="C15" s="29"/>
      <c r="D15" s="62" t="s">
        <v>49</v>
      </c>
      <c r="E15" s="26"/>
    </row>
    <row r="16" spans="2:10" x14ac:dyDescent="0.2">
      <c r="B16" s="29"/>
      <c r="C16" s="29"/>
      <c r="D16" s="44"/>
      <c r="E16" s="26"/>
    </row>
    <row r="17" spans="2:5" x14ac:dyDescent="0.2">
      <c r="B17" s="29"/>
      <c r="C17" s="29"/>
      <c r="E17" s="26"/>
    </row>
    <row r="18" spans="2:5" ht="17.25" customHeight="1" x14ac:dyDescent="0.2">
      <c r="B18" s="29"/>
      <c r="C18" s="29"/>
      <c r="E18" s="26"/>
    </row>
    <row r="19" spans="2:5" x14ac:dyDescent="0.2">
      <c r="B19" s="29"/>
      <c r="C19" s="29"/>
      <c r="E19" s="26"/>
    </row>
    <row r="20" spans="2:5" x14ac:dyDescent="0.2">
      <c r="B20" s="29"/>
      <c r="C20" s="29"/>
      <c r="D20" s="28"/>
      <c r="E20" s="26"/>
    </row>
    <row r="21" spans="2:5" x14ac:dyDescent="0.2">
      <c r="B21" s="29"/>
      <c r="C21" s="29"/>
      <c r="D21" s="28"/>
      <c r="E21" s="26"/>
    </row>
    <row r="22" spans="2:5" x14ac:dyDescent="0.2">
      <c r="B22" s="29"/>
      <c r="C22" s="29"/>
      <c r="D22" s="28"/>
      <c r="E22" s="26"/>
    </row>
    <row r="23" spans="2:5" x14ac:dyDescent="0.2">
      <c r="B23" s="29"/>
      <c r="C23" s="29"/>
      <c r="D23" s="359"/>
      <c r="E23" s="26"/>
    </row>
    <row r="24" spans="2:5" x14ac:dyDescent="0.2">
      <c r="B24" s="29"/>
      <c r="C24" s="29"/>
      <c r="D24" s="359"/>
      <c r="E24" s="26"/>
    </row>
    <row r="25" spans="2:5" x14ac:dyDescent="0.2">
      <c r="B25" s="29"/>
      <c r="C25" s="29"/>
      <c r="D25" s="359"/>
      <c r="E25" s="26"/>
    </row>
    <row r="26" spans="2:5" x14ac:dyDescent="0.2">
      <c r="B26" s="29"/>
      <c r="C26" s="29"/>
      <c r="D26" s="359"/>
      <c r="E26" s="26"/>
    </row>
    <row r="27" spans="2:5" x14ac:dyDescent="0.2">
      <c r="B27" s="29"/>
      <c r="C27" s="29"/>
      <c r="D27" s="359"/>
      <c r="E27" s="26"/>
    </row>
    <row r="28" spans="2:5" x14ac:dyDescent="0.2">
      <c r="B28" s="29"/>
      <c r="C28" s="29"/>
      <c r="D28" s="359"/>
      <c r="E28" s="26"/>
    </row>
    <row r="29" spans="2:5" x14ac:dyDescent="0.2">
      <c r="B29" s="29"/>
      <c r="C29" s="29"/>
      <c r="D29" s="359"/>
      <c r="E29" s="26"/>
    </row>
    <row r="30" spans="2:5" x14ac:dyDescent="0.2">
      <c r="B30" s="29"/>
      <c r="C30" s="29"/>
      <c r="D30" s="359"/>
      <c r="E30" s="26"/>
    </row>
    <row r="31" spans="2:5" x14ac:dyDescent="0.2">
      <c r="B31" s="29"/>
      <c r="C31" s="29"/>
      <c r="D31" s="359"/>
      <c r="E31" s="26"/>
    </row>
    <row r="32" spans="2:5" x14ac:dyDescent="0.2">
      <c r="B32" s="29"/>
      <c r="C32" s="29"/>
      <c r="D32" s="359"/>
      <c r="E32" s="26"/>
    </row>
    <row r="33" spans="2:5" x14ac:dyDescent="0.2">
      <c r="B33" s="29"/>
      <c r="C33" s="29"/>
      <c r="D33" s="359"/>
      <c r="E33" s="26"/>
    </row>
    <row r="34" spans="2:5" x14ac:dyDescent="0.2">
      <c r="B34" s="29"/>
      <c r="C34" s="29"/>
      <c r="D34" s="359"/>
      <c r="E34" s="26"/>
    </row>
    <row r="35" spans="2:5" x14ac:dyDescent="0.2">
      <c r="B35" s="29"/>
      <c r="C35" s="29"/>
      <c r="D35" s="359"/>
      <c r="E35" s="26"/>
    </row>
    <row r="36" spans="2:5" x14ac:dyDescent="0.2">
      <c r="B36" s="29"/>
      <c r="C36" s="29"/>
      <c r="D36" s="359"/>
      <c r="E36" s="26"/>
    </row>
    <row r="37" spans="2:5" x14ac:dyDescent="0.2">
      <c r="B37" s="29"/>
      <c r="C37" s="29"/>
      <c r="D37" s="359"/>
      <c r="E37" s="26"/>
    </row>
    <row r="38" spans="2:5" x14ac:dyDescent="0.2">
      <c r="B38" s="29"/>
      <c r="C38" s="29"/>
      <c r="D38" s="359"/>
      <c r="E38" s="26"/>
    </row>
    <row r="39" spans="2:5" x14ac:dyDescent="0.2">
      <c r="B39" s="29"/>
      <c r="C39" s="29"/>
      <c r="D39" s="359"/>
      <c r="E39" s="26"/>
    </row>
    <row r="40" spans="2:5" x14ac:dyDescent="0.2">
      <c r="B40" s="29"/>
      <c r="C40" s="29"/>
      <c r="D40" s="29"/>
      <c r="E40" s="29"/>
    </row>
    <row r="41" spans="2:5" x14ac:dyDescent="0.2">
      <c r="B41" s="29"/>
      <c r="C41" s="29"/>
      <c r="D41" s="29"/>
      <c r="E41" s="29"/>
    </row>
    <row r="42" spans="2:5" x14ac:dyDescent="0.2">
      <c r="B42" s="29"/>
      <c r="C42" s="29"/>
      <c r="D42" s="29"/>
      <c r="E42" s="29"/>
    </row>
    <row r="43" spans="2:5" x14ac:dyDescent="0.2">
      <c r="B43" s="29"/>
      <c r="C43" s="29"/>
      <c r="D43" s="29"/>
      <c r="E43" s="29"/>
    </row>
    <row r="44" spans="2:5" x14ac:dyDescent="0.2">
      <c r="B44" s="29"/>
      <c r="C44" s="29"/>
      <c r="D44" s="29"/>
      <c r="E44" s="29"/>
    </row>
    <row r="45" spans="2:5" x14ac:dyDescent="0.2">
      <c r="B45" s="29"/>
      <c r="C45" s="29"/>
      <c r="D45" s="29"/>
      <c r="E45" s="29"/>
    </row>
    <row r="46" spans="2:5" x14ac:dyDescent="0.2">
      <c r="B46" s="29"/>
      <c r="C46" s="29"/>
      <c r="D46" s="29"/>
      <c r="E46" s="29"/>
    </row>
    <row r="47" spans="2:5" x14ac:dyDescent="0.2">
      <c r="B47" s="29"/>
      <c r="C47" s="29"/>
      <c r="D47" s="29"/>
      <c r="E47" s="29"/>
    </row>
    <row r="48" spans="2:5" x14ac:dyDescent="0.2">
      <c r="B48" s="29"/>
      <c r="C48" s="29"/>
      <c r="D48" s="29"/>
      <c r="E48" s="29"/>
    </row>
    <row r="49" spans="2:5" x14ac:dyDescent="0.2">
      <c r="B49" s="29"/>
      <c r="C49" s="29"/>
      <c r="D49" s="29"/>
      <c r="E49" s="29"/>
    </row>
    <row r="50" spans="2:5" x14ac:dyDescent="0.2">
      <c r="B50" s="29"/>
      <c r="C50" s="29"/>
      <c r="D50" s="29"/>
      <c r="E50" s="29"/>
    </row>
    <row r="51" spans="2:5" x14ac:dyDescent="0.2">
      <c r="B51" s="29"/>
      <c r="C51" s="29"/>
      <c r="D51" s="29"/>
      <c r="E51" s="29"/>
    </row>
    <row r="52" spans="2:5" x14ac:dyDescent="0.2">
      <c r="B52" s="29"/>
      <c r="C52" s="29"/>
      <c r="D52" s="29"/>
      <c r="E52" s="29"/>
    </row>
    <row r="53" spans="2:5" x14ac:dyDescent="0.2">
      <c r="B53" s="29"/>
      <c r="C53" s="29"/>
      <c r="D53" s="29"/>
      <c r="E53" s="29"/>
    </row>
    <row r="54" spans="2:5" x14ac:dyDescent="0.2">
      <c r="B54" s="29"/>
      <c r="C54" s="29"/>
      <c r="D54" s="29"/>
      <c r="E54" s="29"/>
    </row>
    <row r="55" spans="2:5" x14ac:dyDescent="0.2">
      <c r="B55" s="29"/>
      <c r="C55" s="29"/>
      <c r="D55" s="29"/>
      <c r="E55" s="29"/>
    </row>
    <row r="56" spans="2:5" x14ac:dyDescent="0.2">
      <c r="B56" s="29"/>
      <c r="C56" s="29"/>
      <c r="D56" s="29"/>
      <c r="E56" s="29"/>
    </row>
    <row r="57" spans="2:5" x14ac:dyDescent="0.2">
      <c r="B57" s="29"/>
      <c r="C57" s="29"/>
      <c r="D57" s="29"/>
      <c r="E57" s="29"/>
    </row>
    <row r="58" spans="2:5" x14ac:dyDescent="0.2">
      <c r="B58" s="29"/>
      <c r="C58" s="29"/>
      <c r="D58" s="29"/>
      <c r="E58" s="29"/>
    </row>
    <row r="59" spans="2:5" x14ac:dyDescent="0.2">
      <c r="B59" s="29"/>
      <c r="C59" s="29"/>
      <c r="D59" s="29"/>
      <c r="E59" s="29"/>
    </row>
    <row r="60" spans="2:5" x14ac:dyDescent="0.2">
      <c r="B60" s="29"/>
      <c r="C60" s="29"/>
      <c r="D60" s="29"/>
      <c r="E60" s="29"/>
    </row>
    <row r="61" spans="2:5" x14ac:dyDescent="0.2">
      <c r="B61" s="29"/>
      <c r="C61" s="29"/>
      <c r="D61" s="29"/>
      <c r="E61" s="29"/>
    </row>
    <row r="62" spans="2:5" x14ac:dyDescent="0.2">
      <c r="B62" s="29"/>
      <c r="C62" s="29"/>
      <c r="D62" s="29"/>
      <c r="E62" s="29"/>
    </row>
    <row r="63" spans="2:5" x14ac:dyDescent="0.2">
      <c r="B63" s="29"/>
      <c r="C63" s="29"/>
      <c r="D63" s="29"/>
      <c r="E63" s="29"/>
    </row>
    <row r="64" spans="2:5" x14ac:dyDescent="0.2">
      <c r="B64" s="29"/>
      <c r="C64" s="29"/>
      <c r="D64" s="29"/>
      <c r="E64" s="29"/>
    </row>
    <row r="65" spans="2:5" x14ac:dyDescent="0.2">
      <c r="B65" s="29"/>
      <c r="C65" s="29"/>
      <c r="D65" s="29"/>
      <c r="E65" s="29"/>
    </row>
    <row r="66" spans="2:5" x14ac:dyDescent="0.2">
      <c r="B66" s="29"/>
      <c r="C66" s="29"/>
      <c r="D66" s="29"/>
      <c r="E66" s="29"/>
    </row>
    <row r="67" spans="2:5" x14ac:dyDescent="0.2">
      <c r="B67" s="29"/>
      <c r="C67" s="29"/>
      <c r="D67" s="29"/>
      <c r="E67" s="29"/>
    </row>
    <row r="68" spans="2:5" x14ac:dyDescent="0.2">
      <c r="B68" s="29"/>
      <c r="C68" s="29"/>
      <c r="D68" s="29"/>
      <c r="E68" s="29"/>
    </row>
    <row r="69" spans="2:5" x14ac:dyDescent="0.2">
      <c r="B69" s="29"/>
      <c r="C69" s="29"/>
      <c r="D69" s="29"/>
      <c r="E69" s="29"/>
    </row>
    <row r="70" spans="2:5" x14ac:dyDescent="0.2">
      <c r="B70" s="29"/>
      <c r="C70" s="29"/>
      <c r="D70" s="29"/>
      <c r="E70" s="29"/>
    </row>
    <row r="71" spans="2:5" x14ac:dyDescent="0.2">
      <c r="B71" s="29"/>
      <c r="C71" s="29"/>
      <c r="D71" s="29"/>
      <c r="E71" s="29"/>
    </row>
    <row r="72" spans="2:5" x14ac:dyDescent="0.2">
      <c r="B72" s="29"/>
      <c r="C72" s="29"/>
      <c r="D72" s="29"/>
      <c r="E72" s="29"/>
    </row>
    <row r="73" spans="2:5" x14ac:dyDescent="0.2">
      <c r="B73" s="29"/>
      <c r="C73" s="29"/>
      <c r="D73" s="29"/>
      <c r="E73" s="29"/>
    </row>
    <row r="74" spans="2:5" x14ac:dyDescent="0.2">
      <c r="B74" s="29"/>
      <c r="C74" s="29"/>
      <c r="D74" s="29"/>
      <c r="E74" s="29"/>
    </row>
    <row r="75" spans="2:5" x14ac:dyDescent="0.2">
      <c r="B75" s="29"/>
      <c r="C75" s="29"/>
      <c r="D75" s="29"/>
      <c r="E75" s="29"/>
    </row>
    <row r="76" spans="2:5" x14ac:dyDescent="0.2">
      <c r="B76" s="29"/>
      <c r="C76" s="29"/>
      <c r="D76" s="29"/>
      <c r="E76" s="29"/>
    </row>
    <row r="77" spans="2:5" x14ac:dyDescent="0.2">
      <c r="B77" s="29"/>
      <c r="C77" s="29"/>
      <c r="D77" s="29"/>
      <c r="E77" s="29"/>
    </row>
    <row r="78" spans="2:5" x14ac:dyDescent="0.2">
      <c r="B78" s="29"/>
      <c r="C78" s="29"/>
      <c r="D78" s="29"/>
      <c r="E78" s="29"/>
    </row>
    <row r="79" spans="2:5" x14ac:dyDescent="0.2">
      <c r="B79" s="29"/>
      <c r="C79" s="29"/>
      <c r="D79" s="29"/>
      <c r="E79" s="29"/>
    </row>
    <row r="80" spans="2:5" x14ac:dyDescent="0.2">
      <c r="B80" s="29"/>
      <c r="C80" s="29"/>
      <c r="D80" s="29"/>
      <c r="E80" s="29"/>
    </row>
    <row r="81" spans="2:5" x14ac:dyDescent="0.2">
      <c r="B81" s="29"/>
      <c r="C81" s="29"/>
      <c r="D81" s="29"/>
      <c r="E81" s="29"/>
    </row>
    <row r="82" spans="2:5" x14ac:dyDescent="0.2">
      <c r="B82" s="29"/>
      <c r="C82" s="29"/>
      <c r="D82" s="29"/>
      <c r="E82" s="29"/>
    </row>
    <row r="83" spans="2:5" x14ac:dyDescent="0.2">
      <c r="B83" s="29"/>
      <c r="C83" s="29"/>
      <c r="D83" s="29"/>
      <c r="E83" s="29"/>
    </row>
    <row r="84" spans="2:5" x14ac:dyDescent="0.2">
      <c r="B84" s="29"/>
      <c r="C84" s="29"/>
      <c r="D84" s="29"/>
      <c r="E84" s="29"/>
    </row>
    <row r="85" spans="2:5" x14ac:dyDescent="0.2">
      <c r="B85" s="29"/>
      <c r="C85" s="29"/>
      <c r="D85" s="29"/>
      <c r="E85" s="29"/>
    </row>
    <row r="86" spans="2:5" x14ac:dyDescent="0.2">
      <c r="B86" s="29"/>
      <c r="C86" s="29"/>
      <c r="D86" s="29"/>
      <c r="E86" s="29"/>
    </row>
    <row r="87" spans="2:5" x14ac:dyDescent="0.2">
      <c r="B87" s="29"/>
      <c r="C87" s="29"/>
      <c r="D87" s="29"/>
      <c r="E87" s="29"/>
    </row>
    <row r="88" spans="2:5" x14ac:dyDescent="0.2">
      <c r="B88" s="29"/>
      <c r="C88" s="29"/>
      <c r="D88" s="29"/>
      <c r="E88" s="29"/>
    </row>
    <row r="89" spans="2:5" x14ac:dyDescent="0.2">
      <c r="B89" s="29"/>
      <c r="C89" s="29"/>
      <c r="D89" s="29"/>
      <c r="E89" s="29"/>
    </row>
    <row r="90" spans="2:5" x14ac:dyDescent="0.2">
      <c r="B90" s="29"/>
      <c r="C90" s="29"/>
      <c r="D90" s="29"/>
      <c r="E90" s="29"/>
    </row>
    <row r="91" spans="2:5" x14ac:dyDescent="0.2">
      <c r="B91" s="29"/>
      <c r="C91" s="29"/>
      <c r="D91" s="29"/>
      <c r="E91" s="29"/>
    </row>
    <row r="92" spans="2:5" x14ac:dyDescent="0.2">
      <c r="B92" s="29"/>
      <c r="C92" s="29"/>
      <c r="D92" s="29"/>
      <c r="E92" s="29"/>
    </row>
    <row r="93" spans="2:5" x14ac:dyDescent="0.2">
      <c r="B93" s="29"/>
      <c r="C93" s="29"/>
      <c r="D93" s="29"/>
      <c r="E93" s="29"/>
    </row>
    <row r="94" spans="2:5" x14ac:dyDescent="0.2">
      <c r="B94" s="29"/>
      <c r="C94" s="29"/>
      <c r="D94" s="29"/>
      <c r="E94" s="29"/>
    </row>
    <row r="95" spans="2:5" x14ac:dyDescent="0.2">
      <c r="B95" s="29"/>
      <c r="C95" s="29"/>
      <c r="D95" s="29"/>
      <c r="E95" s="29"/>
    </row>
    <row r="96" spans="2:5" x14ac:dyDescent="0.2">
      <c r="B96" s="29"/>
      <c r="C96" s="29"/>
      <c r="D96" s="29"/>
      <c r="E96" s="29"/>
    </row>
    <row r="97" spans="2:5" x14ac:dyDescent="0.2">
      <c r="B97" s="29"/>
      <c r="C97" s="29"/>
      <c r="D97" s="29"/>
      <c r="E97" s="29"/>
    </row>
    <row r="98" spans="2:5" x14ac:dyDescent="0.2">
      <c r="B98" s="29"/>
      <c r="C98" s="29"/>
      <c r="D98" s="29"/>
      <c r="E98" s="29"/>
    </row>
    <row r="99" spans="2:5" x14ac:dyDescent="0.2">
      <c r="B99" s="29"/>
      <c r="C99" s="29"/>
      <c r="D99" s="29"/>
      <c r="E99" s="29"/>
    </row>
    <row r="100" spans="2:5" x14ac:dyDescent="0.2">
      <c r="B100" s="29"/>
      <c r="C100" s="29"/>
      <c r="D100" s="29"/>
      <c r="E100" s="29"/>
    </row>
    <row r="101" spans="2:5" x14ac:dyDescent="0.2">
      <c r="B101" s="29"/>
      <c r="C101" s="29"/>
      <c r="D101" s="29"/>
      <c r="E101" s="29"/>
    </row>
    <row r="102" spans="2:5" x14ac:dyDescent="0.2">
      <c r="B102" s="29"/>
      <c r="C102" s="29"/>
      <c r="D102" s="29"/>
      <c r="E102" s="29"/>
    </row>
    <row r="103" spans="2:5" x14ac:dyDescent="0.2">
      <c r="B103" s="29"/>
      <c r="C103" s="29"/>
      <c r="D103" s="29"/>
      <c r="E103" s="29"/>
    </row>
    <row r="104" spans="2:5" x14ac:dyDescent="0.2">
      <c r="B104" s="29"/>
      <c r="C104" s="29"/>
      <c r="D104" s="29"/>
      <c r="E104" s="29"/>
    </row>
    <row r="105" spans="2:5" x14ac:dyDescent="0.2">
      <c r="B105" s="29"/>
      <c r="C105" s="29"/>
      <c r="D105" s="29"/>
      <c r="E105" s="29"/>
    </row>
    <row r="106" spans="2:5" x14ac:dyDescent="0.2">
      <c r="B106" s="29"/>
      <c r="C106" s="29"/>
      <c r="D106" s="29"/>
      <c r="E106" s="29"/>
    </row>
    <row r="107" spans="2:5" x14ac:dyDescent="0.2">
      <c r="B107" s="29"/>
      <c r="C107" s="29"/>
      <c r="D107" s="29"/>
      <c r="E107" s="29"/>
    </row>
    <row r="108" spans="2:5" x14ac:dyDescent="0.2">
      <c r="B108" s="29"/>
      <c r="C108" s="29"/>
      <c r="D108" s="29"/>
      <c r="E108" s="29"/>
    </row>
    <row r="109" spans="2:5" x14ac:dyDescent="0.2">
      <c r="B109" s="29"/>
      <c r="C109" s="29"/>
      <c r="D109" s="29"/>
      <c r="E109" s="29"/>
    </row>
    <row r="110" spans="2:5" x14ac:dyDescent="0.2">
      <c r="B110" s="29"/>
      <c r="C110" s="29"/>
      <c r="D110" s="29"/>
      <c r="E110" s="29"/>
    </row>
    <row r="111" spans="2:5" x14ac:dyDescent="0.2">
      <c r="B111" s="29"/>
      <c r="C111" s="29"/>
      <c r="D111" s="29"/>
      <c r="E111" s="29"/>
    </row>
    <row r="112" spans="2:5" x14ac:dyDescent="0.2">
      <c r="B112" s="29"/>
      <c r="C112" s="29"/>
      <c r="D112" s="29"/>
      <c r="E112" s="29"/>
    </row>
    <row r="113" spans="2:5" x14ac:dyDescent="0.2">
      <c r="B113" s="29"/>
      <c r="C113" s="29"/>
      <c r="D113" s="29"/>
      <c r="E113" s="29"/>
    </row>
    <row r="114" spans="2:5" x14ac:dyDescent="0.2">
      <c r="B114" s="29"/>
      <c r="C114" s="29"/>
      <c r="D114" s="29"/>
      <c r="E114" s="29"/>
    </row>
    <row r="115" spans="2:5" x14ac:dyDescent="0.2">
      <c r="B115" s="29"/>
      <c r="C115" s="29"/>
      <c r="D115" s="29"/>
      <c r="E115" s="29"/>
    </row>
    <row r="116" spans="2:5" x14ac:dyDescent="0.2">
      <c r="B116" s="29"/>
      <c r="C116" s="29"/>
      <c r="D116" s="29"/>
      <c r="E116" s="29"/>
    </row>
    <row r="117" spans="2:5" x14ac:dyDescent="0.2">
      <c r="B117" s="29"/>
      <c r="C117" s="29"/>
      <c r="D117" s="29"/>
      <c r="E117" s="29"/>
    </row>
    <row r="118" spans="2:5" x14ac:dyDescent="0.2">
      <c r="B118" s="29"/>
      <c r="C118" s="29"/>
      <c r="D118" s="29"/>
      <c r="E118" s="29"/>
    </row>
    <row r="119" spans="2:5" x14ac:dyDescent="0.2">
      <c r="B119" s="29"/>
      <c r="C119" s="29"/>
      <c r="D119" s="29"/>
      <c r="E119" s="29"/>
    </row>
    <row r="120" spans="2:5" x14ac:dyDescent="0.2">
      <c r="B120" s="29"/>
      <c r="C120" s="29"/>
      <c r="D120" s="29"/>
      <c r="E120" s="29"/>
    </row>
    <row r="121" spans="2:5" x14ac:dyDescent="0.2">
      <c r="B121" s="29"/>
      <c r="C121" s="29"/>
      <c r="D121" s="29"/>
      <c r="E121" s="29"/>
    </row>
    <row r="122" spans="2:5" x14ac:dyDescent="0.2">
      <c r="B122" s="29"/>
      <c r="C122" s="29"/>
      <c r="D122" s="29"/>
      <c r="E122" s="29"/>
    </row>
    <row r="123" spans="2:5" x14ac:dyDescent="0.2">
      <c r="B123" s="29"/>
      <c r="C123" s="29"/>
      <c r="D123" s="29"/>
      <c r="E123" s="29"/>
    </row>
    <row r="124" spans="2:5" x14ac:dyDescent="0.2">
      <c r="B124" s="29"/>
      <c r="C124" s="29"/>
      <c r="D124" s="29"/>
      <c r="E124" s="29"/>
    </row>
    <row r="125" spans="2:5" x14ac:dyDescent="0.2">
      <c r="B125" s="29"/>
      <c r="C125" s="29"/>
      <c r="D125" s="29"/>
      <c r="E125" s="29"/>
    </row>
  </sheetData>
  <mergeCells count="2">
    <mergeCell ref="D25:D39"/>
    <mergeCell ref="D23:D24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4"/>
  <sheetViews>
    <sheetView view="pageBreakPreview" zoomScaleNormal="100" zoomScaleSheetLayoutView="100" workbookViewId="0">
      <selection activeCell="D15" sqref="D15"/>
    </sheetView>
  </sheetViews>
  <sheetFormatPr defaultRowHeight="16.5" x14ac:dyDescent="0.3"/>
  <cols>
    <col min="1" max="1" width="6.42578125" style="258" customWidth="1"/>
    <col min="2" max="2" width="49.5703125" style="258" customWidth="1"/>
    <col min="3" max="3" width="10.140625" style="259" customWidth="1"/>
    <col min="4" max="4" width="12.7109375" style="260" customWidth="1"/>
    <col min="5" max="5" width="17" style="261" customWidth="1"/>
    <col min="6" max="6" width="15.7109375" style="261" customWidth="1"/>
  </cols>
  <sheetData>
    <row r="1" spans="1:6" x14ac:dyDescent="0.3">
      <c r="A1" s="367" t="s">
        <v>245</v>
      </c>
      <c r="B1" s="367"/>
      <c r="C1" s="367"/>
      <c r="D1" s="367"/>
    </row>
    <row r="3" spans="1:6" ht="15.75" customHeight="1" x14ac:dyDescent="0.25">
      <c r="A3" s="360" t="s">
        <v>167</v>
      </c>
      <c r="B3" s="361"/>
      <c r="C3" s="361"/>
      <c r="D3" s="361"/>
      <c r="E3" s="361"/>
      <c r="F3" s="361"/>
    </row>
    <row r="4" spans="1:6" ht="17.25" thickBot="1" x14ac:dyDescent="0.35">
      <c r="A4" s="362"/>
      <c r="B4" s="363"/>
      <c r="C4" s="364"/>
      <c r="D4" s="364"/>
      <c r="E4" s="364"/>
      <c r="F4" s="364"/>
    </row>
    <row r="5" spans="1:6" ht="25.5" x14ac:dyDescent="0.25">
      <c r="A5" s="244" t="s">
        <v>166</v>
      </c>
      <c r="B5" s="245" t="s">
        <v>162</v>
      </c>
      <c r="C5" s="246" t="s">
        <v>163</v>
      </c>
      <c r="D5" s="247" t="s">
        <v>129</v>
      </c>
      <c r="E5" s="248" t="s">
        <v>164</v>
      </c>
      <c r="F5" s="249" t="s">
        <v>165</v>
      </c>
    </row>
    <row r="6" spans="1:6" ht="15.75" x14ac:dyDescent="0.25">
      <c r="A6" s="250"/>
      <c r="B6" s="251" t="s">
        <v>177</v>
      </c>
      <c r="C6" s="252"/>
      <c r="D6" s="253"/>
      <c r="E6" s="254"/>
      <c r="F6" s="255"/>
    </row>
    <row r="7" spans="1:6" x14ac:dyDescent="0.25">
      <c r="A7" s="250"/>
      <c r="B7" s="267" t="s">
        <v>246</v>
      </c>
      <c r="C7" s="252"/>
      <c r="D7" s="253"/>
      <c r="E7" s="266"/>
      <c r="F7" s="255"/>
    </row>
    <row r="8" spans="1:6" ht="30" x14ac:dyDescent="0.25">
      <c r="A8" s="256">
        <v>1</v>
      </c>
      <c r="B8" s="262" t="s">
        <v>178</v>
      </c>
      <c r="C8" s="263" t="s">
        <v>158</v>
      </c>
      <c r="D8" s="265">
        <v>295.93</v>
      </c>
      <c r="E8" s="238"/>
      <c r="F8" s="257">
        <f>ROUND(D8*E8, 2)</f>
        <v>0</v>
      </c>
    </row>
    <row r="9" spans="1:6" ht="30" x14ac:dyDescent="0.25">
      <c r="A9" s="256">
        <v>2</v>
      </c>
      <c r="B9" s="262" t="s">
        <v>179</v>
      </c>
      <c r="C9" s="263" t="s">
        <v>158</v>
      </c>
      <c r="D9" s="264">
        <v>295.93</v>
      </c>
      <c r="E9" s="239"/>
      <c r="F9" s="257">
        <f t="shared" ref="F9:F72" si="0">ROUND(D9*E9, 2)</f>
        <v>0</v>
      </c>
    </row>
    <row r="10" spans="1:6" ht="30" x14ac:dyDescent="0.25">
      <c r="A10" s="256">
        <v>3</v>
      </c>
      <c r="B10" s="262" t="s">
        <v>180</v>
      </c>
      <c r="C10" s="263" t="s">
        <v>158</v>
      </c>
      <c r="D10" s="264">
        <v>295.93</v>
      </c>
      <c r="E10" s="239"/>
      <c r="F10" s="257">
        <f t="shared" si="0"/>
        <v>0</v>
      </c>
    </row>
    <row r="11" spans="1:6" ht="30" x14ac:dyDescent="0.25">
      <c r="A11" s="256">
        <v>4</v>
      </c>
      <c r="B11" s="262" t="s">
        <v>181</v>
      </c>
      <c r="C11" s="263" t="s">
        <v>158</v>
      </c>
      <c r="D11" s="264">
        <v>295.93</v>
      </c>
      <c r="E11" s="239"/>
      <c r="F11" s="257">
        <f t="shared" si="0"/>
        <v>0</v>
      </c>
    </row>
    <row r="12" spans="1:6" ht="15" x14ac:dyDescent="0.25">
      <c r="A12" s="256">
        <v>5</v>
      </c>
      <c r="B12" s="262" t="s">
        <v>182</v>
      </c>
      <c r="C12" s="263" t="s">
        <v>160</v>
      </c>
      <c r="D12" s="264">
        <v>6.75</v>
      </c>
      <c r="E12" s="239"/>
      <c r="F12" s="257">
        <f t="shared" si="0"/>
        <v>0</v>
      </c>
    </row>
    <row r="13" spans="1:6" ht="30" x14ac:dyDescent="0.25">
      <c r="A13" s="256">
        <v>6</v>
      </c>
      <c r="B13" s="262" t="s">
        <v>183</v>
      </c>
      <c r="C13" s="263" t="s">
        <v>160</v>
      </c>
      <c r="D13" s="264">
        <v>563.13400000000001</v>
      </c>
      <c r="E13" s="239"/>
      <c r="F13" s="257">
        <f t="shared" si="0"/>
        <v>0</v>
      </c>
    </row>
    <row r="14" spans="1:6" ht="15" x14ac:dyDescent="0.25">
      <c r="A14" s="256">
        <v>7</v>
      </c>
      <c r="B14" s="262" t="s">
        <v>184</v>
      </c>
      <c r="C14" s="263" t="s">
        <v>160</v>
      </c>
      <c r="D14" s="264">
        <v>162.52799999999999</v>
      </c>
      <c r="E14" s="239"/>
      <c r="F14" s="257">
        <f t="shared" si="0"/>
        <v>0</v>
      </c>
    </row>
    <row r="15" spans="1:6" ht="30" x14ac:dyDescent="0.25">
      <c r="A15" s="256">
        <v>8</v>
      </c>
      <c r="B15" s="262" t="s">
        <v>185</v>
      </c>
      <c r="C15" s="263" t="s">
        <v>159</v>
      </c>
      <c r="D15" s="264">
        <v>8</v>
      </c>
      <c r="E15" s="239"/>
      <c r="F15" s="257">
        <f t="shared" si="0"/>
        <v>0</v>
      </c>
    </row>
    <row r="16" spans="1:6" ht="30" x14ac:dyDescent="0.25">
      <c r="A16" s="256">
        <v>9</v>
      </c>
      <c r="B16" s="262" t="s">
        <v>186</v>
      </c>
      <c r="C16" s="263" t="s">
        <v>159</v>
      </c>
      <c r="D16" s="264">
        <v>8.8000000000000007</v>
      </c>
      <c r="E16" s="239"/>
      <c r="F16" s="257">
        <f t="shared" si="0"/>
        <v>0</v>
      </c>
    </row>
    <row r="17" spans="1:6" ht="30" x14ac:dyDescent="0.25">
      <c r="A17" s="256">
        <v>10</v>
      </c>
      <c r="B17" s="262" t="s">
        <v>187</v>
      </c>
      <c r="C17" s="263" t="s">
        <v>158</v>
      </c>
      <c r="D17" s="264">
        <v>1039.818</v>
      </c>
      <c r="E17" s="239"/>
      <c r="F17" s="257">
        <f t="shared" si="0"/>
        <v>0</v>
      </c>
    </row>
    <row r="18" spans="1:6" ht="30" x14ac:dyDescent="0.25">
      <c r="A18" s="256">
        <v>11</v>
      </c>
      <c r="B18" s="262" t="s">
        <v>188</v>
      </c>
      <c r="C18" s="263" t="s">
        <v>158</v>
      </c>
      <c r="D18" s="264">
        <v>1039.818</v>
      </c>
      <c r="E18" s="239"/>
      <c r="F18" s="257">
        <f t="shared" si="0"/>
        <v>0</v>
      </c>
    </row>
    <row r="19" spans="1:6" ht="30" x14ac:dyDescent="0.25">
      <c r="A19" s="256">
        <v>12</v>
      </c>
      <c r="B19" s="262" t="s">
        <v>189</v>
      </c>
      <c r="C19" s="263" t="s">
        <v>160</v>
      </c>
      <c r="D19" s="264">
        <v>135.83099999999999</v>
      </c>
      <c r="E19" s="239"/>
      <c r="F19" s="257">
        <f t="shared" si="0"/>
        <v>0</v>
      </c>
    </row>
    <row r="20" spans="1:6" ht="30" x14ac:dyDescent="0.25">
      <c r="A20" s="256">
        <v>13</v>
      </c>
      <c r="B20" s="262" t="s">
        <v>190</v>
      </c>
      <c r="C20" s="263" t="s">
        <v>160</v>
      </c>
      <c r="D20" s="264">
        <v>412.678</v>
      </c>
      <c r="E20" s="239"/>
      <c r="F20" s="257">
        <f t="shared" si="0"/>
        <v>0</v>
      </c>
    </row>
    <row r="21" spans="1:6" ht="15" x14ac:dyDescent="0.25">
      <c r="A21" s="256">
        <v>14</v>
      </c>
      <c r="B21" s="262" t="s">
        <v>191</v>
      </c>
      <c r="C21" s="263" t="s">
        <v>160</v>
      </c>
      <c r="D21" s="264">
        <v>109.19799999999999</v>
      </c>
      <c r="E21" s="239"/>
      <c r="F21" s="257">
        <f t="shared" si="0"/>
        <v>0</v>
      </c>
    </row>
    <row r="22" spans="1:6" ht="15" x14ac:dyDescent="0.25">
      <c r="A22" s="256">
        <v>15</v>
      </c>
      <c r="B22" s="262" t="s">
        <v>192</v>
      </c>
      <c r="C22" s="263" t="s">
        <v>160</v>
      </c>
      <c r="D22" s="264">
        <v>109.19799999999999</v>
      </c>
      <c r="E22" s="239"/>
      <c r="F22" s="257">
        <f t="shared" si="0"/>
        <v>0</v>
      </c>
    </row>
    <row r="23" spans="1:6" ht="30" x14ac:dyDescent="0.25">
      <c r="A23" s="256">
        <v>16</v>
      </c>
      <c r="B23" s="262" t="s">
        <v>193</v>
      </c>
      <c r="C23" s="263" t="s">
        <v>160</v>
      </c>
      <c r="D23" s="264">
        <v>26.632999999999999</v>
      </c>
      <c r="E23" s="239"/>
      <c r="F23" s="257">
        <f t="shared" si="0"/>
        <v>0</v>
      </c>
    </row>
    <row r="24" spans="1:6" ht="30" x14ac:dyDescent="0.25">
      <c r="A24" s="256">
        <v>17</v>
      </c>
      <c r="B24" s="262" t="s">
        <v>194</v>
      </c>
      <c r="C24" s="263" t="s">
        <v>160</v>
      </c>
      <c r="D24" s="264">
        <v>7.4999999999999997E-2</v>
      </c>
      <c r="E24" s="239"/>
      <c r="F24" s="257">
        <f t="shared" si="0"/>
        <v>0</v>
      </c>
    </row>
    <row r="25" spans="1:6" ht="15" x14ac:dyDescent="0.25">
      <c r="A25" s="256">
        <v>18</v>
      </c>
      <c r="B25" s="262" t="s">
        <v>195</v>
      </c>
      <c r="C25" s="263" t="s">
        <v>158</v>
      </c>
      <c r="D25" s="264">
        <v>295.93</v>
      </c>
      <c r="E25" s="239"/>
      <c r="F25" s="257">
        <f t="shared" si="0"/>
        <v>0</v>
      </c>
    </row>
    <row r="26" spans="1:6" ht="30" x14ac:dyDescent="0.25">
      <c r="A26" s="256">
        <v>19</v>
      </c>
      <c r="B26" s="262" t="s">
        <v>196</v>
      </c>
      <c r="C26" s="263" t="s">
        <v>158</v>
      </c>
      <c r="D26" s="264">
        <v>295.93</v>
      </c>
      <c r="E26" s="239"/>
      <c r="F26" s="257">
        <f t="shared" si="0"/>
        <v>0</v>
      </c>
    </row>
    <row r="27" spans="1:6" ht="30" x14ac:dyDescent="0.25">
      <c r="A27" s="256">
        <v>20</v>
      </c>
      <c r="B27" s="262" t="s">
        <v>197</v>
      </c>
      <c r="C27" s="263" t="s">
        <v>158</v>
      </c>
      <c r="D27" s="264">
        <v>295.93</v>
      </c>
      <c r="E27" s="239"/>
      <c r="F27" s="257">
        <f t="shared" si="0"/>
        <v>0</v>
      </c>
    </row>
    <row r="28" spans="1:6" ht="30" x14ac:dyDescent="0.25">
      <c r="A28" s="256">
        <v>21</v>
      </c>
      <c r="B28" s="262" t="s">
        <v>198</v>
      </c>
      <c r="C28" s="263" t="s">
        <v>158</v>
      </c>
      <c r="D28" s="264">
        <v>295.93</v>
      </c>
      <c r="E28" s="239"/>
      <c r="F28" s="257">
        <f t="shared" si="0"/>
        <v>0</v>
      </c>
    </row>
    <row r="29" spans="1:6" ht="30" x14ac:dyDescent="0.25">
      <c r="A29" s="256">
        <v>22</v>
      </c>
      <c r="B29" s="262" t="s">
        <v>199</v>
      </c>
      <c r="C29" s="263" t="s">
        <v>244</v>
      </c>
      <c r="D29" s="264">
        <v>2</v>
      </c>
      <c r="E29" s="240"/>
      <c r="F29" s="257">
        <f t="shared" si="0"/>
        <v>0</v>
      </c>
    </row>
    <row r="30" spans="1:6" ht="15" x14ac:dyDescent="0.25">
      <c r="A30" s="256">
        <v>23</v>
      </c>
      <c r="B30" s="262" t="s">
        <v>200</v>
      </c>
      <c r="C30" s="263" t="s">
        <v>244</v>
      </c>
      <c r="D30" s="264">
        <v>1</v>
      </c>
      <c r="E30" s="238"/>
      <c r="F30" s="257">
        <f t="shared" si="0"/>
        <v>0</v>
      </c>
    </row>
    <row r="31" spans="1:6" ht="15" x14ac:dyDescent="0.25">
      <c r="A31" s="256">
        <v>24</v>
      </c>
      <c r="B31" s="262" t="s">
        <v>201</v>
      </c>
      <c r="C31" s="263" t="s">
        <v>244</v>
      </c>
      <c r="D31" s="264">
        <v>1</v>
      </c>
      <c r="E31" s="239"/>
      <c r="F31" s="257">
        <f t="shared" si="0"/>
        <v>0</v>
      </c>
    </row>
    <row r="32" spans="1:6" ht="30" x14ac:dyDescent="0.25">
      <c r="A32" s="256">
        <v>25</v>
      </c>
      <c r="B32" s="262" t="s">
        <v>202</v>
      </c>
      <c r="C32" s="263" t="s">
        <v>244</v>
      </c>
      <c r="D32" s="264">
        <v>3</v>
      </c>
      <c r="E32" s="240"/>
      <c r="F32" s="257">
        <f t="shared" si="0"/>
        <v>0</v>
      </c>
    </row>
    <row r="33" spans="1:6" ht="15" x14ac:dyDescent="0.25">
      <c r="A33" s="256">
        <v>26</v>
      </c>
      <c r="B33" s="262" t="s">
        <v>203</v>
      </c>
      <c r="C33" s="263" t="s">
        <v>244</v>
      </c>
      <c r="D33" s="264">
        <v>3</v>
      </c>
      <c r="E33" s="238"/>
      <c r="F33" s="257">
        <f t="shared" si="0"/>
        <v>0</v>
      </c>
    </row>
    <row r="34" spans="1:6" ht="30" x14ac:dyDescent="0.25">
      <c r="A34" s="256">
        <v>27</v>
      </c>
      <c r="B34" s="262" t="s">
        <v>204</v>
      </c>
      <c r="C34" s="263" t="s">
        <v>244</v>
      </c>
      <c r="D34" s="264">
        <v>3</v>
      </c>
      <c r="E34" s="239"/>
      <c r="F34" s="257">
        <f t="shared" si="0"/>
        <v>0</v>
      </c>
    </row>
    <row r="35" spans="1:6" ht="15" x14ac:dyDescent="0.25">
      <c r="A35" s="256">
        <v>28</v>
      </c>
      <c r="B35" s="262" t="s">
        <v>205</v>
      </c>
      <c r="C35" s="263" t="s">
        <v>244</v>
      </c>
      <c r="D35" s="264">
        <v>1</v>
      </c>
      <c r="E35" s="239"/>
      <c r="F35" s="257">
        <f t="shared" si="0"/>
        <v>0</v>
      </c>
    </row>
    <row r="36" spans="1:6" ht="15" x14ac:dyDescent="0.25">
      <c r="A36" s="256">
        <v>29</v>
      </c>
      <c r="B36" s="262" t="s">
        <v>206</v>
      </c>
      <c r="C36" s="263" t="s">
        <v>244</v>
      </c>
      <c r="D36" s="264">
        <v>2</v>
      </c>
      <c r="E36" s="239"/>
      <c r="F36" s="257">
        <f t="shared" si="0"/>
        <v>0</v>
      </c>
    </row>
    <row r="37" spans="1:6" ht="30" x14ac:dyDescent="0.25">
      <c r="A37" s="256">
        <v>30</v>
      </c>
      <c r="B37" s="262" t="s">
        <v>207</v>
      </c>
      <c r="C37" s="263" t="s">
        <v>244</v>
      </c>
      <c r="D37" s="264">
        <v>1</v>
      </c>
      <c r="E37" s="239"/>
      <c r="F37" s="257">
        <f t="shared" si="0"/>
        <v>0</v>
      </c>
    </row>
    <row r="38" spans="1:6" ht="15" x14ac:dyDescent="0.25">
      <c r="A38" s="256">
        <v>31</v>
      </c>
      <c r="B38" s="262" t="s">
        <v>208</v>
      </c>
      <c r="C38" s="263" t="s">
        <v>244</v>
      </c>
      <c r="D38" s="264">
        <v>1</v>
      </c>
      <c r="E38" s="239"/>
      <c r="F38" s="257">
        <f t="shared" si="0"/>
        <v>0</v>
      </c>
    </row>
    <row r="39" spans="1:6" ht="30" x14ac:dyDescent="0.25">
      <c r="A39" s="256">
        <v>32</v>
      </c>
      <c r="B39" s="262" t="s">
        <v>209</v>
      </c>
      <c r="C39" s="263" t="s">
        <v>244</v>
      </c>
      <c r="D39" s="264">
        <v>1</v>
      </c>
      <c r="E39" s="239"/>
      <c r="F39" s="257">
        <f t="shared" si="0"/>
        <v>0</v>
      </c>
    </row>
    <row r="40" spans="1:6" ht="15" x14ac:dyDescent="0.25">
      <c r="A40" s="256">
        <v>33</v>
      </c>
      <c r="B40" s="262" t="s">
        <v>210</v>
      </c>
      <c r="C40" s="263" t="s">
        <v>244</v>
      </c>
      <c r="D40" s="264">
        <v>1</v>
      </c>
      <c r="E40" s="240"/>
      <c r="F40" s="257">
        <f t="shared" si="0"/>
        <v>0</v>
      </c>
    </row>
    <row r="41" spans="1:6" ht="30" x14ac:dyDescent="0.25">
      <c r="A41" s="256">
        <v>34</v>
      </c>
      <c r="B41" s="262" t="s">
        <v>211</v>
      </c>
      <c r="C41" s="263" t="s">
        <v>244</v>
      </c>
      <c r="D41" s="264">
        <v>1</v>
      </c>
      <c r="E41" s="241"/>
      <c r="F41" s="257">
        <f t="shared" si="0"/>
        <v>0</v>
      </c>
    </row>
    <row r="42" spans="1:6" ht="15" x14ac:dyDescent="0.25">
      <c r="A42" s="256">
        <v>35</v>
      </c>
      <c r="B42" s="262" t="s">
        <v>212</v>
      </c>
      <c r="C42" s="263" t="s">
        <v>244</v>
      </c>
      <c r="D42" s="264">
        <v>1</v>
      </c>
      <c r="E42" s="238"/>
      <c r="F42" s="257">
        <f t="shared" si="0"/>
        <v>0</v>
      </c>
    </row>
    <row r="43" spans="1:6" ht="30" x14ac:dyDescent="0.25">
      <c r="A43" s="256">
        <v>36</v>
      </c>
      <c r="B43" s="262" t="s">
        <v>213</v>
      </c>
      <c r="C43" s="263" t="s">
        <v>244</v>
      </c>
      <c r="D43" s="264">
        <v>1</v>
      </c>
      <c r="E43" s="239"/>
      <c r="F43" s="257">
        <f t="shared" si="0"/>
        <v>0</v>
      </c>
    </row>
    <row r="44" spans="1:6" ht="15" x14ac:dyDescent="0.25">
      <c r="A44" s="256">
        <v>37</v>
      </c>
      <c r="B44" s="262" t="s">
        <v>214</v>
      </c>
      <c r="C44" s="263" t="s">
        <v>244</v>
      </c>
      <c r="D44" s="264">
        <v>1</v>
      </c>
      <c r="E44" s="240"/>
      <c r="F44" s="257">
        <f t="shared" si="0"/>
        <v>0</v>
      </c>
    </row>
    <row r="45" spans="1:6" ht="30" x14ac:dyDescent="0.25">
      <c r="A45" s="256">
        <v>38</v>
      </c>
      <c r="B45" s="262" t="s">
        <v>215</v>
      </c>
      <c r="C45" s="263" t="s">
        <v>244</v>
      </c>
      <c r="D45" s="264">
        <v>1</v>
      </c>
      <c r="E45" s="238"/>
      <c r="F45" s="257">
        <f t="shared" si="0"/>
        <v>0</v>
      </c>
    </row>
    <row r="46" spans="1:6" ht="15" x14ac:dyDescent="0.25">
      <c r="A46" s="256">
        <v>39</v>
      </c>
      <c r="B46" s="262" t="s">
        <v>216</v>
      </c>
      <c r="C46" s="263" t="s">
        <v>244</v>
      </c>
      <c r="D46" s="264">
        <v>1</v>
      </c>
      <c r="E46" s="240"/>
      <c r="F46" s="257">
        <f t="shared" si="0"/>
        <v>0</v>
      </c>
    </row>
    <row r="47" spans="1:6" ht="15" x14ac:dyDescent="0.25">
      <c r="A47" s="256">
        <v>40</v>
      </c>
      <c r="B47" s="262" t="s">
        <v>217</v>
      </c>
      <c r="C47" s="263" t="s">
        <v>244</v>
      </c>
      <c r="D47" s="264">
        <v>3</v>
      </c>
      <c r="E47" s="237"/>
      <c r="F47" s="257">
        <f t="shared" si="0"/>
        <v>0</v>
      </c>
    </row>
    <row r="48" spans="1:6" ht="15" x14ac:dyDescent="0.25">
      <c r="A48" s="256">
        <v>41</v>
      </c>
      <c r="B48" s="262" t="s">
        <v>218</v>
      </c>
      <c r="C48" s="263" t="s">
        <v>244</v>
      </c>
      <c r="D48" s="264">
        <v>2</v>
      </c>
      <c r="E48" s="238"/>
      <c r="F48" s="257">
        <f t="shared" si="0"/>
        <v>0</v>
      </c>
    </row>
    <row r="49" spans="1:6" ht="15" x14ac:dyDescent="0.25">
      <c r="A49" s="256">
        <v>42</v>
      </c>
      <c r="B49" s="262" t="s">
        <v>219</v>
      </c>
      <c r="C49" s="263" t="s">
        <v>244</v>
      </c>
      <c r="D49" s="264">
        <v>1</v>
      </c>
      <c r="E49" s="240"/>
      <c r="F49" s="257">
        <f t="shared" si="0"/>
        <v>0</v>
      </c>
    </row>
    <row r="50" spans="1:6" ht="30" x14ac:dyDescent="0.25">
      <c r="A50" s="256">
        <v>43</v>
      </c>
      <c r="B50" s="262" t="s">
        <v>220</v>
      </c>
      <c r="C50" s="263" t="s">
        <v>244</v>
      </c>
      <c r="D50" s="264">
        <v>4</v>
      </c>
      <c r="E50" s="238"/>
      <c r="F50" s="257">
        <f t="shared" si="0"/>
        <v>0</v>
      </c>
    </row>
    <row r="51" spans="1:6" ht="15" x14ac:dyDescent="0.25">
      <c r="A51" s="256">
        <v>44</v>
      </c>
      <c r="B51" s="262" t="s">
        <v>221</v>
      </c>
      <c r="C51" s="263" t="s">
        <v>244</v>
      </c>
      <c r="D51" s="264">
        <v>2</v>
      </c>
      <c r="E51" s="239"/>
      <c r="F51" s="257">
        <f t="shared" si="0"/>
        <v>0</v>
      </c>
    </row>
    <row r="52" spans="1:6" ht="15" x14ac:dyDescent="0.25">
      <c r="A52" s="256">
        <v>45</v>
      </c>
      <c r="B52" s="262" t="s">
        <v>222</v>
      </c>
      <c r="C52" s="263" t="s">
        <v>244</v>
      </c>
      <c r="D52" s="264">
        <v>2</v>
      </c>
      <c r="E52" s="240"/>
      <c r="F52" s="257">
        <f t="shared" si="0"/>
        <v>0</v>
      </c>
    </row>
    <row r="53" spans="1:6" ht="15" x14ac:dyDescent="0.25">
      <c r="A53" s="256">
        <v>46</v>
      </c>
      <c r="B53" s="262" t="s">
        <v>223</v>
      </c>
      <c r="C53" s="263" t="s">
        <v>244</v>
      </c>
      <c r="D53" s="264">
        <v>5</v>
      </c>
      <c r="E53" s="238"/>
      <c r="F53" s="257">
        <f t="shared" si="0"/>
        <v>0</v>
      </c>
    </row>
    <row r="54" spans="1:6" ht="30" x14ac:dyDescent="0.25">
      <c r="A54" s="256">
        <v>47</v>
      </c>
      <c r="B54" s="262" t="s">
        <v>224</v>
      </c>
      <c r="C54" s="263" t="s">
        <v>244</v>
      </c>
      <c r="D54" s="264">
        <v>1</v>
      </c>
      <c r="E54" s="239"/>
      <c r="F54" s="257">
        <f t="shared" si="0"/>
        <v>0</v>
      </c>
    </row>
    <row r="55" spans="1:6" ht="15" x14ac:dyDescent="0.25">
      <c r="A55" s="256">
        <v>48</v>
      </c>
      <c r="B55" s="262" t="s">
        <v>225</v>
      </c>
      <c r="C55" s="263" t="s">
        <v>244</v>
      </c>
      <c r="D55" s="264">
        <v>1</v>
      </c>
      <c r="E55" s="239"/>
      <c r="F55" s="257">
        <f t="shared" si="0"/>
        <v>0</v>
      </c>
    </row>
    <row r="56" spans="1:6" ht="15" x14ac:dyDescent="0.25">
      <c r="A56" s="256">
        <v>49</v>
      </c>
      <c r="B56" s="262" t="s">
        <v>226</v>
      </c>
      <c r="C56" s="263" t="s">
        <v>244</v>
      </c>
      <c r="D56" s="264">
        <v>1</v>
      </c>
      <c r="E56" s="239"/>
      <c r="F56" s="257">
        <f t="shared" si="0"/>
        <v>0</v>
      </c>
    </row>
    <row r="57" spans="1:6" ht="30" x14ac:dyDescent="0.25">
      <c r="A57" s="256">
        <v>50</v>
      </c>
      <c r="B57" s="262" t="s">
        <v>227</v>
      </c>
      <c r="C57" s="263" t="s">
        <v>159</v>
      </c>
      <c r="D57" s="264">
        <v>303.93</v>
      </c>
      <c r="E57" s="242"/>
      <c r="F57" s="257">
        <f t="shared" si="0"/>
        <v>0</v>
      </c>
    </row>
    <row r="58" spans="1:6" ht="30" x14ac:dyDescent="0.25">
      <c r="A58" s="256">
        <v>51</v>
      </c>
      <c r="B58" s="262" t="s">
        <v>228</v>
      </c>
      <c r="C58" s="263" t="s">
        <v>159</v>
      </c>
      <c r="D58" s="264">
        <v>303.93</v>
      </c>
      <c r="E58" s="237"/>
      <c r="F58" s="257">
        <f t="shared" si="0"/>
        <v>0</v>
      </c>
    </row>
    <row r="59" spans="1:6" ht="30" x14ac:dyDescent="0.25">
      <c r="A59" s="256">
        <v>52</v>
      </c>
      <c r="B59" s="262" t="s">
        <v>229</v>
      </c>
      <c r="C59" s="263" t="s">
        <v>244</v>
      </c>
      <c r="D59" s="264">
        <v>1</v>
      </c>
      <c r="E59" s="237"/>
      <c r="F59" s="257">
        <f t="shared" si="0"/>
        <v>0</v>
      </c>
    </row>
    <row r="60" spans="1:6" ht="15" x14ac:dyDescent="0.25">
      <c r="A60" s="256">
        <v>53</v>
      </c>
      <c r="B60" s="262" t="s">
        <v>230</v>
      </c>
      <c r="C60" s="263" t="s">
        <v>244</v>
      </c>
      <c r="D60" s="264">
        <v>6</v>
      </c>
      <c r="E60" s="237"/>
      <c r="F60" s="257">
        <f t="shared" si="0"/>
        <v>0</v>
      </c>
    </row>
    <row r="61" spans="1:6" ht="15" x14ac:dyDescent="0.25">
      <c r="A61" s="256">
        <v>54</v>
      </c>
      <c r="B61" s="262" t="s">
        <v>231</v>
      </c>
      <c r="C61" s="263" t="s">
        <v>244</v>
      </c>
      <c r="D61" s="264">
        <v>6</v>
      </c>
      <c r="E61" s="237"/>
      <c r="F61" s="257">
        <f t="shared" si="0"/>
        <v>0</v>
      </c>
    </row>
    <row r="62" spans="1:6" ht="15" x14ac:dyDescent="0.25">
      <c r="A62" s="256">
        <v>55</v>
      </c>
      <c r="B62" s="262" t="s">
        <v>232</v>
      </c>
      <c r="C62" s="263" t="s">
        <v>244</v>
      </c>
      <c r="D62" s="264">
        <v>3</v>
      </c>
      <c r="E62" s="237"/>
      <c r="F62" s="257">
        <f t="shared" si="0"/>
        <v>0</v>
      </c>
    </row>
    <row r="63" spans="1:6" ht="15" x14ac:dyDescent="0.25">
      <c r="A63" s="256">
        <v>56</v>
      </c>
      <c r="B63" s="262" t="s">
        <v>233</v>
      </c>
      <c r="C63" s="263" t="s">
        <v>244</v>
      </c>
      <c r="D63" s="264">
        <v>3</v>
      </c>
      <c r="E63" s="237"/>
      <c r="F63" s="257">
        <f t="shared" si="0"/>
        <v>0</v>
      </c>
    </row>
    <row r="64" spans="1:6" ht="30" x14ac:dyDescent="0.25">
      <c r="A64" s="256">
        <v>57</v>
      </c>
      <c r="B64" s="262" t="s">
        <v>234</v>
      </c>
      <c r="C64" s="263" t="s">
        <v>159</v>
      </c>
      <c r="D64" s="264">
        <v>303.93</v>
      </c>
      <c r="E64" s="237"/>
      <c r="F64" s="257">
        <f t="shared" si="0"/>
        <v>0</v>
      </c>
    </row>
    <row r="65" spans="1:6" ht="30" x14ac:dyDescent="0.25">
      <c r="A65" s="256">
        <v>58</v>
      </c>
      <c r="B65" s="262" t="s">
        <v>235</v>
      </c>
      <c r="C65" s="263" t="s">
        <v>159</v>
      </c>
      <c r="D65" s="264">
        <v>303.93</v>
      </c>
      <c r="E65" s="237"/>
      <c r="F65" s="257">
        <f t="shared" si="0"/>
        <v>0</v>
      </c>
    </row>
    <row r="66" spans="1:6" ht="30" x14ac:dyDescent="0.25">
      <c r="A66" s="256">
        <v>59</v>
      </c>
      <c r="B66" s="262" t="s">
        <v>236</v>
      </c>
      <c r="C66" s="263" t="s">
        <v>159</v>
      </c>
      <c r="D66" s="264">
        <v>303.93</v>
      </c>
      <c r="E66" s="241"/>
      <c r="F66" s="257">
        <f t="shared" si="0"/>
        <v>0</v>
      </c>
    </row>
    <row r="67" spans="1:6" ht="15" x14ac:dyDescent="0.25">
      <c r="A67" s="256">
        <v>60</v>
      </c>
      <c r="B67" s="262" t="s">
        <v>237</v>
      </c>
      <c r="C67" s="263" t="s">
        <v>161</v>
      </c>
      <c r="D67" s="264">
        <v>339.13600000000002</v>
      </c>
      <c r="E67" s="237"/>
      <c r="F67" s="257">
        <f t="shared" si="0"/>
        <v>0</v>
      </c>
    </row>
    <row r="68" spans="1:6" ht="15" x14ac:dyDescent="0.25">
      <c r="A68" s="256">
        <v>61</v>
      </c>
      <c r="B68" s="262" t="s">
        <v>238</v>
      </c>
      <c r="C68" s="263" t="s">
        <v>161</v>
      </c>
      <c r="D68" s="264">
        <v>3391.36</v>
      </c>
      <c r="E68" s="237"/>
      <c r="F68" s="257">
        <f t="shared" si="0"/>
        <v>0</v>
      </c>
    </row>
    <row r="69" spans="1:6" ht="15" x14ac:dyDescent="0.25">
      <c r="A69" s="256">
        <v>62</v>
      </c>
      <c r="B69" s="262" t="s">
        <v>239</v>
      </c>
      <c r="C69" s="263" t="s">
        <v>161</v>
      </c>
      <c r="D69" s="264">
        <v>339.13600000000002</v>
      </c>
      <c r="E69" s="241"/>
      <c r="F69" s="257">
        <f t="shared" si="0"/>
        <v>0</v>
      </c>
    </row>
    <row r="70" spans="1:6" ht="15" x14ac:dyDescent="0.25">
      <c r="A70" s="256">
        <v>63</v>
      </c>
      <c r="B70" s="262" t="s">
        <v>240</v>
      </c>
      <c r="C70" s="263" t="s">
        <v>159</v>
      </c>
      <c r="D70" s="264">
        <v>8</v>
      </c>
      <c r="E70" s="237"/>
      <c r="F70" s="257">
        <f t="shared" si="0"/>
        <v>0</v>
      </c>
    </row>
    <row r="71" spans="1:6" ht="15" x14ac:dyDescent="0.25">
      <c r="A71" s="256">
        <v>64</v>
      </c>
      <c r="B71" s="262" t="s">
        <v>241</v>
      </c>
      <c r="C71" s="263" t="s">
        <v>159</v>
      </c>
      <c r="D71" s="264">
        <v>303.93</v>
      </c>
      <c r="E71" s="237"/>
      <c r="F71" s="257">
        <f t="shared" si="0"/>
        <v>0</v>
      </c>
    </row>
    <row r="72" spans="1:6" ht="15" x14ac:dyDescent="0.25">
      <c r="A72" s="256">
        <v>65</v>
      </c>
      <c r="B72" s="262" t="s">
        <v>242</v>
      </c>
      <c r="C72" s="263" t="s">
        <v>159</v>
      </c>
      <c r="D72" s="264">
        <v>303.93</v>
      </c>
      <c r="E72" s="237"/>
      <c r="F72" s="257">
        <f t="shared" si="0"/>
        <v>0</v>
      </c>
    </row>
    <row r="73" spans="1:6" ht="15.75" thickBot="1" x14ac:dyDescent="0.3">
      <c r="A73" s="256">
        <v>66</v>
      </c>
      <c r="B73" s="262" t="s">
        <v>243</v>
      </c>
      <c r="C73" s="263" t="s">
        <v>159</v>
      </c>
      <c r="D73" s="264">
        <v>303.93</v>
      </c>
      <c r="E73" s="237"/>
      <c r="F73" s="257">
        <f t="shared" ref="F73" si="1">ROUND(D73*E73, 2)</f>
        <v>0</v>
      </c>
    </row>
    <row r="74" spans="1:6" thickBot="1" x14ac:dyDescent="0.3">
      <c r="A74" s="365" t="s">
        <v>176</v>
      </c>
      <c r="B74" s="366"/>
      <c r="C74" s="366"/>
      <c r="D74" s="366"/>
      <c r="E74" s="366"/>
      <c r="F74" s="243">
        <f>SUM(F8:F73)</f>
        <v>0</v>
      </c>
    </row>
  </sheetData>
  <sheetProtection password="CAB1" sheet="1" objects="1" scenarios="1"/>
  <mergeCells count="4">
    <mergeCell ref="A3:F3"/>
    <mergeCell ref="A4:F4"/>
    <mergeCell ref="A74:E74"/>
    <mergeCell ref="A1:D1"/>
  </mergeCell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a) Rozpočet projektu PZ_ŽoNFP</vt:lpstr>
      <vt:lpstr>Sumar</vt:lpstr>
      <vt:lpstr>Všeobcné položky - Výkaz A</vt:lpstr>
      <vt:lpstr>d) Pozemky</vt:lpstr>
      <vt:lpstr>Zdroj</vt:lpstr>
      <vt:lpstr>Hárok2</vt:lpstr>
      <vt:lpstr>Hárok3</vt:lpstr>
      <vt:lpstr>Výkaz - výmer</vt:lpstr>
      <vt:lpstr>'a) Rozpočet projektu PZ_ŽoNFP'!Oblasť_tlače</vt:lpstr>
      <vt:lpstr>Sumar!Oblasť_tlače</vt:lpstr>
      <vt:lpstr>'Všeobcné položky - Výkaz A'!Oblasť_tlače</vt:lpstr>
      <vt:lpstr>Zdroj!Oblasť_tlače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Jana_L</cp:lastModifiedBy>
  <cp:lastPrinted>2018-02-25T13:25:39Z</cp:lastPrinted>
  <dcterms:created xsi:type="dcterms:W3CDTF">2015-05-13T12:53:37Z</dcterms:created>
  <dcterms:modified xsi:type="dcterms:W3CDTF">2019-02-14T12:30:11Z</dcterms:modified>
</cp:coreProperties>
</file>